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anesh Personal Projects\Data Analysis projects using Excel\"/>
    </mc:Choice>
  </mc:AlternateContent>
  <bookViews>
    <workbookView xWindow="0" yWindow="0" windowWidth="20490" windowHeight="7755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K7" i="1" l="1"/>
  <c r="BP7" i="1"/>
  <c r="BH8" i="1"/>
  <c r="I7" i="1" l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K8" i="1" l="1"/>
  <c r="L8" i="1" s="1"/>
  <c r="K9" i="1"/>
  <c r="L9" i="1" s="1"/>
  <c r="K10" i="1"/>
  <c r="L10" i="1" s="1"/>
  <c r="K11" i="1"/>
  <c r="L11" i="1" s="1"/>
  <c r="K12" i="1"/>
  <c r="K13" i="1"/>
  <c r="L13" i="1" s="1"/>
  <c r="K14" i="1"/>
  <c r="L14" i="1" s="1"/>
  <c r="K15" i="1"/>
  <c r="L15" i="1" s="1"/>
  <c r="K16" i="1"/>
  <c r="L16" i="1" s="1"/>
  <c r="K17" i="1"/>
  <c r="L17" i="1" s="1"/>
  <c r="K18" i="1"/>
  <c r="L18" i="1" s="1"/>
  <c r="K19" i="1"/>
  <c r="L19" i="1" s="1"/>
  <c r="K20" i="1"/>
  <c r="L20" i="1" s="1"/>
  <c r="K21" i="1"/>
  <c r="L21" i="1" s="1"/>
  <c r="K22" i="1"/>
  <c r="L22" i="1" s="1"/>
  <c r="K23" i="1"/>
  <c r="L23" i="1" s="1"/>
  <c r="K24" i="1"/>
  <c r="L24" i="1" s="1"/>
  <c r="K25" i="1"/>
  <c r="L25" i="1" s="1"/>
  <c r="K26" i="1"/>
  <c r="L26" i="1" s="1"/>
  <c r="K27" i="1"/>
  <c r="L27" i="1" s="1"/>
  <c r="K28" i="1"/>
  <c r="L28" i="1" s="1"/>
  <c r="K29" i="1"/>
  <c r="L29" i="1" s="1"/>
  <c r="K30" i="1"/>
  <c r="L30" i="1" s="1"/>
  <c r="K31" i="1"/>
  <c r="L31" i="1" s="1"/>
  <c r="K32" i="1"/>
  <c r="L32" i="1" s="1"/>
  <c r="K33" i="1"/>
  <c r="L33" i="1" s="1"/>
  <c r="K34" i="1"/>
  <c r="L34" i="1" s="1"/>
  <c r="K35" i="1"/>
  <c r="L35" i="1" s="1"/>
  <c r="K36" i="1"/>
  <c r="L36" i="1" s="1"/>
  <c r="K37" i="1"/>
  <c r="L37" i="1" s="1"/>
  <c r="K38" i="1"/>
  <c r="L38" i="1" s="1"/>
  <c r="K39" i="1"/>
  <c r="L39" i="1" s="1"/>
  <c r="K40" i="1"/>
  <c r="L40" i="1" s="1"/>
  <c r="K41" i="1"/>
  <c r="L41" i="1" s="1"/>
  <c r="K42" i="1"/>
  <c r="L42" i="1" s="1"/>
  <c r="K43" i="1"/>
  <c r="L43" i="1" s="1"/>
  <c r="K44" i="1"/>
  <c r="L44" i="1" s="1"/>
  <c r="K45" i="1"/>
  <c r="L45" i="1" s="1"/>
  <c r="K46" i="1"/>
  <c r="L46" i="1" s="1"/>
  <c r="K47" i="1"/>
  <c r="L47" i="1" s="1"/>
  <c r="K48" i="1"/>
  <c r="L48" i="1" s="1"/>
  <c r="K49" i="1"/>
  <c r="L49" i="1" s="1"/>
  <c r="K50" i="1"/>
  <c r="L50" i="1" s="1"/>
  <c r="K51" i="1"/>
  <c r="L51" i="1" s="1"/>
  <c r="K52" i="1"/>
  <c r="L52" i="1" s="1"/>
  <c r="K53" i="1"/>
  <c r="L53" i="1" s="1"/>
  <c r="K54" i="1"/>
  <c r="L54" i="1" s="1"/>
  <c r="K55" i="1"/>
  <c r="L55" i="1" s="1"/>
  <c r="K56" i="1"/>
  <c r="L56" i="1" s="1"/>
  <c r="K57" i="1"/>
  <c r="L57" i="1" s="1"/>
  <c r="K58" i="1"/>
  <c r="L58" i="1" s="1"/>
  <c r="K59" i="1"/>
  <c r="L59" i="1" s="1"/>
  <c r="K60" i="1"/>
  <c r="L60" i="1" s="1"/>
  <c r="K61" i="1"/>
  <c r="L61" i="1" s="1"/>
  <c r="K62" i="1"/>
  <c r="L62" i="1" s="1"/>
  <c r="K63" i="1"/>
  <c r="L63" i="1" s="1"/>
  <c r="K64" i="1"/>
  <c r="L64" i="1" s="1"/>
  <c r="K65" i="1"/>
  <c r="L65" i="1" s="1"/>
  <c r="K66" i="1"/>
  <c r="L66" i="1" s="1"/>
  <c r="K67" i="1"/>
  <c r="L67" i="1" s="1"/>
  <c r="K68" i="1"/>
  <c r="L68" i="1" s="1"/>
  <c r="K69" i="1"/>
  <c r="L69" i="1" s="1"/>
  <c r="K70" i="1"/>
  <c r="L70" i="1" s="1"/>
  <c r="K71" i="1"/>
  <c r="L71" i="1" s="1"/>
  <c r="K72" i="1"/>
  <c r="L72" i="1" s="1"/>
  <c r="K73" i="1"/>
  <c r="L73" i="1" s="1"/>
  <c r="K74" i="1"/>
  <c r="L74" i="1" s="1"/>
  <c r="K75" i="1"/>
  <c r="L75" i="1" s="1"/>
  <c r="K76" i="1"/>
  <c r="L76" i="1" s="1"/>
  <c r="K77" i="1"/>
  <c r="L77" i="1" s="1"/>
  <c r="K78" i="1"/>
  <c r="L78" i="1" s="1"/>
  <c r="K79" i="1"/>
  <c r="L79" i="1" s="1"/>
  <c r="K80" i="1"/>
  <c r="L80" i="1" s="1"/>
  <c r="K81" i="1"/>
  <c r="L81" i="1" s="1"/>
  <c r="K82" i="1"/>
  <c r="L82" i="1" s="1"/>
  <c r="K83" i="1"/>
  <c r="L83" i="1" s="1"/>
  <c r="K84" i="1"/>
  <c r="L84" i="1" s="1"/>
  <c r="K85" i="1"/>
  <c r="L85" i="1" s="1"/>
  <c r="K86" i="1"/>
  <c r="L86" i="1" s="1"/>
  <c r="K87" i="1"/>
  <c r="L87" i="1" s="1"/>
  <c r="K88" i="1"/>
  <c r="L88" i="1" s="1"/>
  <c r="K89" i="1"/>
  <c r="L89" i="1" s="1"/>
  <c r="K90" i="1"/>
  <c r="L90" i="1" s="1"/>
  <c r="K91" i="1"/>
  <c r="L91" i="1" s="1"/>
  <c r="K92" i="1"/>
  <c r="L92" i="1" s="1"/>
  <c r="K93" i="1"/>
  <c r="L93" i="1" s="1"/>
  <c r="K94" i="1"/>
  <c r="L94" i="1" s="1"/>
  <c r="K95" i="1"/>
  <c r="L95" i="1" s="1"/>
  <c r="K96" i="1"/>
  <c r="L96" i="1" s="1"/>
  <c r="K97" i="1"/>
  <c r="L97" i="1" s="1"/>
  <c r="K98" i="1"/>
  <c r="L98" i="1" s="1"/>
  <c r="K99" i="1"/>
  <c r="L99" i="1" s="1"/>
  <c r="K100" i="1"/>
  <c r="L100" i="1" s="1"/>
  <c r="K101" i="1"/>
  <c r="L101" i="1" s="1"/>
  <c r="K102" i="1"/>
  <c r="L102" i="1" s="1"/>
  <c r="K103" i="1"/>
  <c r="L103" i="1" s="1"/>
  <c r="K104" i="1"/>
  <c r="L104" i="1" s="1"/>
  <c r="K105" i="1"/>
  <c r="L105" i="1" s="1"/>
  <c r="K106" i="1"/>
  <c r="L106" i="1" s="1"/>
  <c r="K107" i="1"/>
  <c r="L107" i="1" s="1"/>
  <c r="K108" i="1"/>
  <c r="L108" i="1" s="1"/>
  <c r="K109" i="1"/>
  <c r="L109" i="1" s="1"/>
  <c r="K110" i="1"/>
  <c r="L110" i="1" s="1"/>
  <c r="K111" i="1"/>
  <c r="L111" i="1" s="1"/>
  <c r="K112" i="1"/>
  <c r="L112" i="1" s="1"/>
  <c r="K113" i="1"/>
  <c r="L113" i="1" s="1"/>
  <c r="K114" i="1"/>
  <c r="L114" i="1" s="1"/>
  <c r="K115" i="1"/>
  <c r="L115" i="1" s="1"/>
  <c r="K116" i="1"/>
  <c r="L116" i="1" s="1"/>
  <c r="K117" i="1"/>
  <c r="L117" i="1" s="1"/>
  <c r="K118" i="1"/>
  <c r="L118" i="1" s="1"/>
  <c r="K119" i="1"/>
  <c r="L119" i="1" s="1"/>
  <c r="K120" i="1"/>
  <c r="L120" i="1" s="1"/>
  <c r="K121" i="1"/>
  <c r="L121" i="1" s="1"/>
  <c r="K122" i="1"/>
  <c r="L122" i="1" s="1"/>
  <c r="K123" i="1"/>
  <c r="L123" i="1" s="1"/>
  <c r="K124" i="1"/>
  <c r="L124" i="1" s="1"/>
  <c r="K125" i="1"/>
  <c r="L125" i="1" s="1"/>
  <c r="K126" i="1"/>
  <c r="L126" i="1" s="1"/>
  <c r="K127" i="1"/>
  <c r="L127" i="1" s="1"/>
  <c r="K128" i="1"/>
  <c r="L128" i="1" s="1"/>
  <c r="K129" i="1"/>
  <c r="L129" i="1" s="1"/>
  <c r="K130" i="1"/>
  <c r="L130" i="1" s="1"/>
  <c r="K131" i="1"/>
  <c r="L131" i="1" s="1"/>
  <c r="K132" i="1"/>
  <c r="L132" i="1" s="1"/>
  <c r="K133" i="1"/>
  <c r="L133" i="1" s="1"/>
  <c r="K134" i="1"/>
  <c r="L134" i="1" s="1"/>
  <c r="K135" i="1"/>
  <c r="L135" i="1" s="1"/>
  <c r="K136" i="1"/>
  <c r="L136" i="1" s="1"/>
  <c r="K137" i="1"/>
  <c r="L137" i="1" s="1"/>
  <c r="K138" i="1"/>
  <c r="L138" i="1" s="1"/>
  <c r="K139" i="1"/>
  <c r="L139" i="1" s="1"/>
  <c r="K140" i="1"/>
  <c r="L140" i="1" s="1"/>
  <c r="K141" i="1"/>
  <c r="L141" i="1" s="1"/>
  <c r="K142" i="1"/>
  <c r="L142" i="1" s="1"/>
  <c r="K143" i="1"/>
  <c r="L143" i="1" s="1"/>
  <c r="K144" i="1"/>
  <c r="L144" i="1" s="1"/>
  <c r="K145" i="1"/>
  <c r="L145" i="1" s="1"/>
  <c r="K146" i="1"/>
  <c r="L146" i="1" s="1"/>
  <c r="K147" i="1"/>
  <c r="L147" i="1" s="1"/>
  <c r="K148" i="1"/>
  <c r="L148" i="1" s="1"/>
  <c r="K149" i="1"/>
  <c r="L149" i="1" s="1"/>
  <c r="K150" i="1"/>
  <c r="L150" i="1" s="1"/>
  <c r="K151" i="1"/>
  <c r="L151" i="1" s="1"/>
  <c r="K152" i="1"/>
  <c r="L152" i="1" s="1"/>
  <c r="K153" i="1"/>
  <c r="L153" i="1" s="1"/>
  <c r="K154" i="1"/>
  <c r="L154" i="1" s="1"/>
  <c r="K155" i="1"/>
  <c r="L155" i="1" s="1"/>
  <c r="K156" i="1"/>
  <c r="L156" i="1" s="1"/>
  <c r="K157" i="1"/>
  <c r="L157" i="1" s="1"/>
  <c r="K158" i="1"/>
  <c r="L158" i="1" s="1"/>
  <c r="K159" i="1"/>
  <c r="L159" i="1" s="1"/>
  <c r="K160" i="1"/>
  <c r="L160" i="1" s="1"/>
  <c r="K161" i="1"/>
  <c r="L161" i="1" s="1"/>
  <c r="K162" i="1"/>
  <c r="L162" i="1" s="1"/>
  <c r="K163" i="1"/>
  <c r="L163" i="1" s="1"/>
  <c r="K164" i="1"/>
  <c r="L164" i="1" s="1"/>
  <c r="K165" i="1"/>
  <c r="L165" i="1" s="1"/>
  <c r="K166" i="1"/>
  <c r="L166" i="1" s="1"/>
  <c r="K167" i="1"/>
  <c r="L167" i="1" s="1"/>
  <c r="K168" i="1"/>
  <c r="L168" i="1" s="1"/>
  <c r="K169" i="1"/>
  <c r="L169" i="1" s="1"/>
  <c r="K170" i="1"/>
  <c r="L170" i="1" s="1"/>
  <c r="K171" i="1"/>
  <c r="L171" i="1" s="1"/>
  <c r="K172" i="1"/>
  <c r="L172" i="1" s="1"/>
  <c r="K173" i="1"/>
  <c r="L173" i="1" s="1"/>
  <c r="K174" i="1"/>
  <c r="L174" i="1" s="1"/>
  <c r="K175" i="1"/>
  <c r="L175" i="1" s="1"/>
  <c r="K176" i="1"/>
  <c r="L176" i="1" s="1"/>
  <c r="K177" i="1"/>
  <c r="L177" i="1" s="1"/>
  <c r="K178" i="1"/>
  <c r="L178" i="1" s="1"/>
  <c r="K179" i="1"/>
  <c r="L179" i="1" s="1"/>
  <c r="K180" i="1"/>
  <c r="L180" i="1" s="1"/>
  <c r="K181" i="1"/>
  <c r="L181" i="1" s="1"/>
  <c r="K182" i="1"/>
  <c r="L182" i="1" s="1"/>
  <c r="K183" i="1"/>
  <c r="L183" i="1" s="1"/>
  <c r="K184" i="1"/>
  <c r="L184" i="1" s="1"/>
  <c r="K185" i="1"/>
  <c r="L185" i="1" s="1"/>
  <c r="K186" i="1"/>
  <c r="L186" i="1" s="1"/>
  <c r="K187" i="1"/>
  <c r="L187" i="1" s="1"/>
  <c r="K188" i="1"/>
  <c r="L188" i="1" s="1"/>
  <c r="K189" i="1"/>
  <c r="L189" i="1" s="1"/>
  <c r="K190" i="1"/>
  <c r="L190" i="1" s="1"/>
  <c r="K191" i="1"/>
  <c r="L191" i="1" s="1"/>
  <c r="K192" i="1"/>
  <c r="L192" i="1" s="1"/>
  <c r="K193" i="1"/>
  <c r="L193" i="1" s="1"/>
  <c r="K194" i="1"/>
  <c r="L194" i="1" s="1"/>
  <c r="K195" i="1"/>
  <c r="L195" i="1" s="1"/>
  <c r="K196" i="1"/>
  <c r="L196" i="1" s="1"/>
  <c r="K197" i="1"/>
  <c r="L197" i="1" s="1"/>
  <c r="K198" i="1"/>
  <c r="L198" i="1" s="1"/>
  <c r="K199" i="1"/>
  <c r="L199" i="1" s="1"/>
  <c r="K200" i="1"/>
  <c r="L200" i="1" s="1"/>
  <c r="K201" i="1"/>
  <c r="L201" i="1" s="1"/>
  <c r="K202" i="1"/>
  <c r="L202" i="1" s="1"/>
  <c r="K203" i="1"/>
  <c r="L203" i="1" s="1"/>
  <c r="K204" i="1"/>
  <c r="L204" i="1" s="1"/>
  <c r="K205" i="1"/>
  <c r="L205" i="1" s="1"/>
  <c r="K206" i="1"/>
  <c r="L206" i="1" s="1"/>
  <c r="K207" i="1"/>
  <c r="L207" i="1" s="1"/>
  <c r="K208" i="1"/>
  <c r="L208" i="1" s="1"/>
  <c r="K209" i="1"/>
  <c r="L209" i="1" s="1"/>
  <c r="K210" i="1"/>
  <c r="L210" i="1" s="1"/>
  <c r="K211" i="1"/>
  <c r="L211" i="1" s="1"/>
  <c r="K212" i="1"/>
  <c r="L212" i="1" s="1"/>
  <c r="K213" i="1"/>
  <c r="L213" i="1" s="1"/>
  <c r="K214" i="1"/>
  <c r="L214" i="1" s="1"/>
  <c r="K215" i="1"/>
  <c r="L215" i="1" s="1"/>
  <c r="K216" i="1"/>
  <c r="L216" i="1" s="1"/>
  <c r="K217" i="1"/>
  <c r="L217" i="1" s="1"/>
  <c r="K218" i="1"/>
  <c r="L218" i="1" s="1"/>
  <c r="K219" i="1"/>
  <c r="L219" i="1" s="1"/>
  <c r="K220" i="1"/>
  <c r="L220" i="1" s="1"/>
  <c r="K221" i="1"/>
  <c r="L221" i="1" s="1"/>
  <c r="K222" i="1"/>
  <c r="L222" i="1" s="1"/>
  <c r="K223" i="1"/>
  <c r="L223" i="1" s="1"/>
  <c r="K224" i="1"/>
  <c r="L224" i="1" s="1"/>
  <c r="K225" i="1"/>
  <c r="L225" i="1" s="1"/>
  <c r="K226" i="1"/>
  <c r="L226" i="1" s="1"/>
  <c r="K227" i="1"/>
  <c r="L227" i="1" s="1"/>
  <c r="K228" i="1"/>
  <c r="L228" i="1" s="1"/>
  <c r="K229" i="1"/>
  <c r="L229" i="1" s="1"/>
  <c r="K230" i="1"/>
  <c r="L230" i="1" s="1"/>
  <c r="K231" i="1"/>
  <c r="L231" i="1" s="1"/>
  <c r="K232" i="1"/>
  <c r="L232" i="1" s="1"/>
  <c r="K233" i="1"/>
  <c r="L233" i="1" s="1"/>
  <c r="K234" i="1"/>
  <c r="L234" i="1" s="1"/>
  <c r="K235" i="1"/>
  <c r="L235" i="1" s="1"/>
  <c r="K236" i="1"/>
  <c r="L236" i="1" s="1"/>
  <c r="K237" i="1"/>
  <c r="L237" i="1" s="1"/>
  <c r="K238" i="1"/>
  <c r="L238" i="1" s="1"/>
  <c r="K239" i="1"/>
  <c r="L239" i="1" s="1"/>
  <c r="K240" i="1"/>
  <c r="L240" i="1" s="1"/>
  <c r="K241" i="1"/>
  <c r="L241" i="1" s="1"/>
  <c r="K242" i="1"/>
  <c r="L242" i="1" s="1"/>
  <c r="K243" i="1"/>
  <c r="L243" i="1" s="1"/>
  <c r="K244" i="1"/>
  <c r="L244" i="1" s="1"/>
  <c r="K245" i="1"/>
  <c r="L245" i="1" s="1"/>
  <c r="K246" i="1"/>
  <c r="L246" i="1" s="1"/>
  <c r="K247" i="1"/>
  <c r="L247" i="1" s="1"/>
  <c r="K248" i="1"/>
  <c r="L248" i="1" s="1"/>
  <c r="K249" i="1"/>
  <c r="L249" i="1" s="1"/>
  <c r="K250" i="1"/>
  <c r="L250" i="1" s="1"/>
  <c r="K251" i="1"/>
  <c r="L251" i="1" s="1"/>
  <c r="K252" i="1"/>
  <c r="L252" i="1" s="1"/>
  <c r="K253" i="1"/>
  <c r="L253" i="1" s="1"/>
  <c r="K254" i="1"/>
  <c r="L254" i="1" s="1"/>
  <c r="K255" i="1"/>
  <c r="L255" i="1" s="1"/>
  <c r="K256" i="1"/>
  <c r="L256" i="1" s="1"/>
  <c r="K257" i="1"/>
  <c r="L257" i="1" s="1"/>
  <c r="K258" i="1"/>
  <c r="L258" i="1" s="1"/>
  <c r="K259" i="1"/>
  <c r="L259" i="1" s="1"/>
  <c r="K260" i="1"/>
  <c r="L260" i="1" s="1"/>
  <c r="K261" i="1"/>
  <c r="L261" i="1" s="1"/>
  <c r="K262" i="1"/>
  <c r="L262" i="1" s="1"/>
  <c r="K263" i="1"/>
  <c r="L263" i="1" s="1"/>
  <c r="K264" i="1"/>
  <c r="L264" i="1" s="1"/>
  <c r="K265" i="1"/>
  <c r="L265" i="1" s="1"/>
  <c r="K266" i="1"/>
  <c r="L266" i="1" s="1"/>
  <c r="K267" i="1"/>
  <c r="L267" i="1" s="1"/>
  <c r="K268" i="1"/>
  <c r="L268" i="1" s="1"/>
  <c r="K269" i="1"/>
  <c r="L269" i="1" s="1"/>
  <c r="K270" i="1"/>
  <c r="L270" i="1" s="1"/>
  <c r="K271" i="1"/>
  <c r="L271" i="1" s="1"/>
  <c r="K272" i="1"/>
  <c r="L272" i="1" s="1"/>
  <c r="K273" i="1"/>
  <c r="L273" i="1" s="1"/>
  <c r="K274" i="1"/>
  <c r="L274" i="1" s="1"/>
  <c r="K275" i="1"/>
  <c r="L275" i="1" s="1"/>
  <c r="K276" i="1"/>
  <c r="L276" i="1" s="1"/>
  <c r="K277" i="1"/>
  <c r="L277" i="1" s="1"/>
  <c r="K278" i="1"/>
  <c r="L278" i="1" s="1"/>
  <c r="K279" i="1"/>
  <c r="L279" i="1" s="1"/>
  <c r="K280" i="1"/>
  <c r="L280" i="1" s="1"/>
  <c r="K281" i="1"/>
  <c r="L281" i="1" s="1"/>
  <c r="K282" i="1"/>
  <c r="L282" i="1" s="1"/>
  <c r="K283" i="1"/>
  <c r="L283" i="1" s="1"/>
  <c r="K284" i="1"/>
  <c r="L284" i="1" s="1"/>
  <c r="K285" i="1"/>
  <c r="L285" i="1" s="1"/>
  <c r="K286" i="1"/>
  <c r="L286" i="1" s="1"/>
  <c r="K287" i="1"/>
  <c r="L287" i="1" s="1"/>
  <c r="K288" i="1"/>
  <c r="L288" i="1" s="1"/>
  <c r="K289" i="1"/>
  <c r="L289" i="1" s="1"/>
  <c r="K290" i="1"/>
  <c r="L290" i="1" s="1"/>
  <c r="K291" i="1"/>
  <c r="L291" i="1" s="1"/>
  <c r="K292" i="1"/>
  <c r="L292" i="1" s="1"/>
  <c r="K293" i="1"/>
  <c r="L293" i="1" s="1"/>
  <c r="K294" i="1"/>
  <c r="L294" i="1" s="1"/>
  <c r="K295" i="1"/>
  <c r="L295" i="1" s="1"/>
  <c r="K296" i="1"/>
  <c r="L296" i="1" s="1"/>
  <c r="K297" i="1"/>
  <c r="L297" i="1" s="1"/>
  <c r="K298" i="1"/>
  <c r="L298" i="1" s="1"/>
  <c r="K299" i="1"/>
  <c r="L299" i="1" s="1"/>
  <c r="K300" i="1"/>
  <c r="L300" i="1" s="1"/>
  <c r="K301" i="1"/>
  <c r="L301" i="1" s="1"/>
  <c r="K302" i="1"/>
  <c r="L302" i="1" s="1"/>
  <c r="K303" i="1"/>
  <c r="L303" i="1" s="1"/>
  <c r="K304" i="1"/>
  <c r="L304" i="1" s="1"/>
  <c r="K305" i="1"/>
  <c r="L305" i="1" s="1"/>
  <c r="K306" i="1"/>
  <c r="L306" i="1" s="1"/>
  <c r="K307" i="1"/>
  <c r="L307" i="1" s="1"/>
  <c r="K308" i="1"/>
  <c r="L308" i="1" s="1"/>
  <c r="K309" i="1"/>
  <c r="L309" i="1" s="1"/>
  <c r="K310" i="1"/>
  <c r="L310" i="1" s="1"/>
  <c r="K311" i="1"/>
  <c r="L311" i="1" s="1"/>
  <c r="K312" i="1"/>
  <c r="L312" i="1" s="1"/>
  <c r="K313" i="1"/>
  <c r="L313" i="1" s="1"/>
  <c r="K314" i="1"/>
  <c r="L314" i="1" s="1"/>
  <c r="K315" i="1"/>
  <c r="L315" i="1" s="1"/>
  <c r="K316" i="1"/>
  <c r="L316" i="1" s="1"/>
  <c r="K317" i="1"/>
  <c r="L317" i="1" s="1"/>
  <c r="K318" i="1"/>
  <c r="L318" i="1" s="1"/>
  <c r="K319" i="1"/>
  <c r="L319" i="1" s="1"/>
  <c r="K320" i="1"/>
  <c r="L320" i="1" s="1"/>
  <c r="K321" i="1"/>
  <c r="L321" i="1" s="1"/>
  <c r="K322" i="1"/>
  <c r="L322" i="1" s="1"/>
  <c r="K323" i="1"/>
  <c r="L323" i="1" s="1"/>
  <c r="K324" i="1"/>
  <c r="L324" i="1" s="1"/>
  <c r="K325" i="1"/>
  <c r="L325" i="1" s="1"/>
  <c r="K326" i="1"/>
  <c r="L326" i="1" s="1"/>
  <c r="K327" i="1"/>
  <c r="L327" i="1" s="1"/>
  <c r="K328" i="1"/>
  <c r="L328" i="1" s="1"/>
  <c r="K329" i="1"/>
  <c r="L329" i="1" s="1"/>
  <c r="K330" i="1"/>
  <c r="L330" i="1" s="1"/>
  <c r="K331" i="1"/>
  <c r="L331" i="1" s="1"/>
  <c r="K332" i="1"/>
  <c r="L332" i="1" s="1"/>
  <c r="K333" i="1"/>
  <c r="L333" i="1" s="1"/>
  <c r="K334" i="1"/>
  <c r="L334" i="1" s="1"/>
  <c r="K335" i="1"/>
  <c r="L335" i="1" s="1"/>
  <c r="K336" i="1"/>
  <c r="L336" i="1" s="1"/>
  <c r="K337" i="1"/>
  <c r="L337" i="1" s="1"/>
  <c r="K338" i="1"/>
  <c r="L338" i="1" s="1"/>
  <c r="K339" i="1"/>
  <c r="L339" i="1" s="1"/>
  <c r="K340" i="1"/>
  <c r="L340" i="1" s="1"/>
  <c r="K341" i="1"/>
  <c r="L341" i="1" s="1"/>
  <c r="K342" i="1"/>
  <c r="L342" i="1" s="1"/>
  <c r="K343" i="1"/>
  <c r="L343" i="1" s="1"/>
  <c r="K344" i="1"/>
  <c r="L344" i="1" s="1"/>
  <c r="K345" i="1"/>
  <c r="L345" i="1" s="1"/>
  <c r="K346" i="1"/>
  <c r="L346" i="1" s="1"/>
  <c r="K347" i="1"/>
  <c r="L347" i="1" s="1"/>
  <c r="K348" i="1"/>
  <c r="L348" i="1" s="1"/>
  <c r="K349" i="1"/>
  <c r="L349" i="1" s="1"/>
  <c r="K350" i="1"/>
  <c r="L350" i="1" s="1"/>
  <c r="K351" i="1"/>
  <c r="L351" i="1" s="1"/>
  <c r="K352" i="1"/>
  <c r="L352" i="1" s="1"/>
  <c r="K353" i="1"/>
  <c r="L353" i="1" s="1"/>
  <c r="K354" i="1"/>
  <c r="L354" i="1" s="1"/>
  <c r="K355" i="1"/>
  <c r="L355" i="1" s="1"/>
  <c r="K356" i="1"/>
  <c r="L356" i="1" s="1"/>
  <c r="K357" i="1"/>
  <c r="L357" i="1" s="1"/>
  <c r="K358" i="1"/>
  <c r="L358" i="1" s="1"/>
  <c r="K359" i="1"/>
  <c r="L359" i="1" s="1"/>
  <c r="K360" i="1"/>
  <c r="L360" i="1" s="1"/>
  <c r="K361" i="1"/>
  <c r="L361" i="1" s="1"/>
  <c r="K362" i="1"/>
  <c r="L362" i="1" s="1"/>
  <c r="K363" i="1"/>
  <c r="L363" i="1" s="1"/>
  <c r="K364" i="1"/>
  <c r="L364" i="1" s="1"/>
  <c r="K365" i="1"/>
  <c r="L365" i="1" s="1"/>
  <c r="K366" i="1"/>
  <c r="L366" i="1" s="1"/>
  <c r="K367" i="1"/>
  <c r="L367" i="1" s="1"/>
  <c r="K368" i="1"/>
  <c r="L368" i="1" s="1"/>
  <c r="K369" i="1"/>
  <c r="L369" i="1" s="1"/>
  <c r="K370" i="1"/>
  <c r="L370" i="1" s="1"/>
  <c r="K371" i="1"/>
  <c r="L371" i="1" s="1"/>
  <c r="K372" i="1"/>
  <c r="L372" i="1" s="1"/>
  <c r="K373" i="1"/>
  <c r="L373" i="1" s="1"/>
  <c r="K374" i="1"/>
  <c r="L374" i="1" s="1"/>
  <c r="K375" i="1"/>
  <c r="L375" i="1" s="1"/>
  <c r="K376" i="1"/>
  <c r="L376" i="1" s="1"/>
  <c r="K377" i="1"/>
  <c r="L377" i="1" s="1"/>
  <c r="K378" i="1"/>
  <c r="L378" i="1" s="1"/>
  <c r="K379" i="1"/>
  <c r="L379" i="1" s="1"/>
  <c r="K380" i="1"/>
  <c r="L380" i="1" s="1"/>
  <c r="K381" i="1"/>
  <c r="L381" i="1" s="1"/>
  <c r="K382" i="1"/>
  <c r="L382" i="1" s="1"/>
  <c r="K383" i="1"/>
  <c r="L383" i="1" s="1"/>
  <c r="K384" i="1"/>
  <c r="L384" i="1" s="1"/>
  <c r="K385" i="1"/>
  <c r="L385" i="1" s="1"/>
  <c r="K386" i="1"/>
  <c r="L386" i="1" s="1"/>
  <c r="K387" i="1"/>
  <c r="L387" i="1" s="1"/>
  <c r="K388" i="1"/>
  <c r="L388" i="1" s="1"/>
  <c r="K389" i="1"/>
  <c r="L389" i="1" s="1"/>
  <c r="K390" i="1"/>
  <c r="L390" i="1" s="1"/>
  <c r="K391" i="1"/>
  <c r="L391" i="1" s="1"/>
  <c r="K392" i="1"/>
  <c r="L392" i="1" s="1"/>
  <c r="K393" i="1"/>
  <c r="L393" i="1" s="1"/>
  <c r="K394" i="1"/>
  <c r="L394" i="1" s="1"/>
  <c r="K395" i="1"/>
  <c r="L395" i="1" s="1"/>
  <c r="K396" i="1"/>
  <c r="L396" i="1" s="1"/>
  <c r="K397" i="1"/>
  <c r="L397" i="1" s="1"/>
  <c r="K398" i="1"/>
  <c r="L398" i="1" s="1"/>
  <c r="K399" i="1"/>
  <c r="L399" i="1" s="1"/>
  <c r="K400" i="1"/>
  <c r="L400" i="1" s="1"/>
  <c r="K401" i="1"/>
  <c r="L401" i="1" s="1"/>
  <c r="K402" i="1"/>
  <c r="L402" i="1" s="1"/>
  <c r="K403" i="1"/>
  <c r="L403" i="1" s="1"/>
  <c r="K404" i="1"/>
  <c r="L404" i="1" s="1"/>
  <c r="K405" i="1"/>
  <c r="L405" i="1" s="1"/>
  <c r="K406" i="1"/>
  <c r="L406" i="1" s="1"/>
  <c r="K407" i="1"/>
  <c r="L407" i="1" s="1"/>
  <c r="K408" i="1"/>
  <c r="L408" i="1" s="1"/>
  <c r="K409" i="1"/>
  <c r="L409" i="1" s="1"/>
  <c r="K410" i="1"/>
  <c r="L410" i="1" s="1"/>
  <c r="K411" i="1"/>
  <c r="L411" i="1" s="1"/>
  <c r="K412" i="1"/>
  <c r="L412" i="1" s="1"/>
  <c r="K413" i="1"/>
  <c r="L413" i="1" s="1"/>
  <c r="K414" i="1"/>
  <c r="L414" i="1" s="1"/>
  <c r="K415" i="1"/>
  <c r="L415" i="1" s="1"/>
  <c r="K416" i="1"/>
  <c r="L416" i="1" s="1"/>
  <c r="K417" i="1"/>
  <c r="L417" i="1" s="1"/>
  <c r="K418" i="1"/>
  <c r="L418" i="1" s="1"/>
  <c r="K419" i="1"/>
  <c r="L419" i="1" s="1"/>
  <c r="K420" i="1"/>
  <c r="L420" i="1" s="1"/>
  <c r="K421" i="1"/>
  <c r="L421" i="1" s="1"/>
  <c r="K422" i="1"/>
  <c r="L422" i="1" s="1"/>
  <c r="K423" i="1"/>
  <c r="L423" i="1" s="1"/>
  <c r="K424" i="1"/>
  <c r="L424" i="1" s="1"/>
  <c r="K425" i="1"/>
  <c r="L425" i="1" s="1"/>
  <c r="K426" i="1"/>
  <c r="L426" i="1" s="1"/>
  <c r="K427" i="1"/>
  <c r="L427" i="1" s="1"/>
  <c r="K428" i="1"/>
  <c r="L428" i="1" s="1"/>
  <c r="K429" i="1"/>
  <c r="L429" i="1" s="1"/>
  <c r="K430" i="1"/>
  <c r="L430" i="1" s="1"/>
  <c r="K431" i="1"/>
  <c r="L431" i="1" s="1"/>
  <c r="K432" i="1"/>
  <c r="L432" i="1" s="1"/>
  <c r="K433" i="1"/>
  <c r="L433" i="1" s="1"/>
  <c r="K434" i="1"/>
  <c r="L434" i="1" s="1"/>
  <c r="K435" i="1"/>
  <c r="L435" i="1" s="1"/>
  <c r="K436" i="1"/>
  <c r="L436" i="1" s="1"/>
  <c r="K437" i="1"/>
  <c r="L437" i="1" s="1"/>
  <c r="K438" i="1"/>
  <c r="L438" i="1" s="1"/>
  <c r="K439" i="1"/>
  <c r="L439" i="1" s="1"/>
  <c r="K440" i="1"/>
  <c r="L440" i="1" s="1"/>
  <c r="K441" i="1"/>
  <c r="L441" i="1" s="1"/>
  <c r="K442" i="1"/>
  <c r="L442" i="1" s="1"/>
  <c r="K443" i="1"/>
  <c r="L443" i="1" s="1"/>
  <c r="K444" i="1"/>
  <c r="L444" i="1" s="1"/>
  <c r="K445" i="1"/>
  <c r="L445" i="1" s="1"/>
  <c r="K446" i="1"/>
  <c r="L446" i="1" s="1"/>
  <c r="K447" i="1"/>
  <c r="L447" i="1" s="1"/>
  <c r="K448" i="1"/>
  <c r="L448" i="1" s="1"/>
  <c r="K449" i="1"/>
  <c r="L449" i="1" s="1"/>
  <c r="K450" i="1"/>
  <c r="L450" i="1" s="1"/>
  <c r="K451" i="1"/>
  <c r="L451" i="1" s="1"/>
  <c r="K452" i="1"/>
  <c r="L452" i="1" s="1"/>
  <c r="K453" i="1"/>
  <c r="L453" i="1" s="1"/>
  <c r="K454" i="1"/>
  <c r="L454" i="1" s="1"/>
  <c r="K455" i="1"/>
  <c r="L455" i="1" s="1"/>
  <c r="K456" i="1"/>
  <c r="L456" i="1" s="1"/>
  <c r="K457" i="1"/>
  <c r="L457" i="1" s="1"/>
  <c r="K458" i="1"/>
  <c r="L458" i="1" s="1"/>
  <c r="K459" i="1"/>
  <c r="L459" i="1" s="1"/>
  <c r="K460" i="1"/>
  <c r="L460" i="1" s="1"/>
  <c r="K461" i="1"/>
  <c r="L461" i="1" s="1"/>
  <c r="K462" i="1"/>
  <c r="L462" i="1" s="1"/>
  <c r="K463" i="1"/>
  <c r="L463" i="1" s="1"/>
  <c r="K464" i="1"/>
  <c r="L464" i="1" s="1"/>
  <c r="K465" i="1"/>
  <c r="L465" i="1" s="1"/>
  <c r="K466" i="1"/>
  <c r="L466" i="1" s="1"/>
  <c r="K467" i="1"/>
  <c r="L467" i="1" s="1"/>
  <c r="K468" i="1"/>
  <c r="L468" i="1" s="1"/>
  <c r="K469" i="1"/>
  <c r="L469" i="1" s="1"/>
  <c r="K470" i="1"/>
  <c r="L470" i="1" s="1"/>
  <c r="K471" i="1"/>
  <c r="L471" i="1" s="1"/>
  <c r="K472" i="1"/>
  <c r="L472" i="1" s="1"/>
  <c r="K473" i="1"/>
  <c r="L473" i="1" s="1"/>
  <c r="K474" i="1"/>
  <c r="L474" i="1" s="1"/>
  <c r="K475" i="1"/>
  <c r="L475" i="1" s="1"/>
  <c r="K476" i="1"/>
  <c r="L476" i="1" s="1"/>
  <c r="K477" i="1"/>
  <c r="L477" i="1" s="1"/>
  <c r="K478" i="1"/>
  <c r="L478" i="1" s="1"/>
  <c r="K479" i="1"/>
  <c r="L479" i="1" s="1"/>
  <c r="K480" i="1"/>
  <c r="L480" i="1" s="1"/>
  <c r="K481" i="1"/>
  <c r="L481" i="1" s="1"/>
  <c r="K482" i="1"/>
  <c r="L482" i="1" s="1"/>
  <c r="K483" i="1"/>
  <c r="L483" i="1" s="1"/>
  <c r="K484" i="1"/>
  <c r="L484" i="1" s="1"/>
  <c r="K485" i="1"/>
  <c r="L485" i="1" s="1"/>
  <c r="K486" i="1"/>
  <c r="L486" i="1" s="1"/>
  <c r="K487" i="1"/>
  <c r="L487" i="1" s="1"/>
  <c r="K488" i="1"/>
  <c r="L488" i="1" s="1"/>
  <c r="K489" i="1"/>
  <c r="L489" i="1" s="1"/>
  <c r="K490" i="1"/>
  <c r="L490" i="1" s="1"/>
  <c r="K491" i="1"/>
  <c r="L491" i="1" s="1"/>
  <c r="K492" i="1"/>
  <c r="L492" i="1" s="1"/>
  <c r="K493" i="1"/>
  <c r="L493" i="1" s="1"/>
  <c r="K494" i="1"/>
  <c r="L494" i="1" s="1"/>
  <c r="K495" i="1"/>
  <c r="L495" i="1" s="1"/>
  <c r="K496" i="1"/>
  <c r="L496" i="1" s="1"/>
  <c r="K497" i="1"/>
  <c r="L497" i="1" s="1"/>
  <c r="K498" i="1"/>
  <c r="L498" i="1" s="1"/>
  <c r="K499" i="1"/>
  <c r="L499" i="1" s="1"/>
  <c r="K500" i="1"/>
  <c r="L500" i="1" s="1"/>
  <c r="A16" i="1"/>
  <c r="B16" i="1" s="1"/>
  <c r="C16" i="1"/>
  <c r="D16" i="1"/>
  <c r="E16" i="1" s="1"/>
  <c r="CE17" i="1" s="1"/>
  <c r="F16" i="1"/>
  <c r="G16" i="1" s="1"/>
  <c r="H16" i="1"/>
  <c r="J16" i="1"/>
  <c r="M16" i="1" s="1"/>
  <c r="A17" i="1"/>
  <c r="B17" i="1" s="1"/>
  <c r="C17" i="1"/>
  <c r="D17" i="1"/>
  <c r="E17" i="1" s="1"/>
  <c r="F17" i="1"/>
  <c r="G17" i="1" s="1"/>
  <c r="H17" i="1"/>
  <c r="J17" i="1"/>
  <c r="A18" i="1"/>
  <c r="B18" i="1" s="1"/>
  <c r="C18" i="1"/>
  <c r="D18" i="1"/>
  <c r="E18" i="1" s="1"/>
  <c r="F18" i="1"/>
  <c r="G18" i="1" s="1"/>
  <c r="H18" i="1"/>
  <c r="J18" i="1"/>
  <c r="A19" i="1"/>
  <c r="B19" i="1" s="1"/>
  <c r="X20" i="1" s="1"/>
  <c r="C19" i="1"/>
  <c r="D19" i="1"/>
  <c r="E19" i="1" s="1"/>
  <c r="F19" i="1"/>
  <c r="G19" i="1" s="1"/>
  <c r="H19" i="1"/>
  <c r="J19" i="1"/>
  <c r="Q19" i="1" s="1"/>
  <c r="BG21" i="1" s="1"/>
  <c r="A20" i="1"/>
  <c r="B20" i="1" s="1"/>
  <c r="C20" i="1"/>
  <c r="D20" i="1"/>
  <c r="E20" i="1" s="1"/>
  <c r="F20" i="1"/>
  <c r="G20" i="1" s="1"/>
  <c r="H20" i="1"/>
  <c r="J20" i="1"/>
  <c r="A21" i="1"/>
  <c r="B21" i="1" s="1"/>
  <c r="C21" i="1"/>
  <c r="D21" i="1"/>
  <c r="E21" i="1" s="1"/>
  <c r="F21" i="1"/>
  <c r="G21" i="1" s="1"/>
  <c r="H21" i="1"/>
  <c r="J21" i="1"/>
  <c r="A22" i="1"/>
  <c r="B22" i="1" s="1"/>
  <c r="C22" i="1"/>
  <c r="D22" i="1"/>
  <c r="E22" i="1" s="1"/>
  <c r="F22" i="1"/>
  <c r="G22" i="1" s="1"/>
  <c r="H22" i="1"/>
  <c r="J22" i="1"/>
  <c r="A23" i="1"/>
  <c r="B23" i="1" s="1"/>
  <c r="X24" i="1" s="1"/>
  <c r="C23" i="1"/>
  <c r="D23" i="1"/>
  <c r="E23" i="1" s="1"/>
  <c r="F23" i="1"/>
  <c r="G23" i="1" s="1"/>
  <c r="H23" i="1"/>
  <c r="J23" i="1"/>
  <c r="A24" i="1"/>
  <c r="B24" i="1" s="1"/>
  <c r="C24" i="1"/>
  <c r="D24" i="1"/>
  <c r="E24" i="1" s="1"/>
  <c r="F24" i="1"/>
  <c r="G24" i="1" s="1"/>
  <c r="H24" i="1"/>
  <c r="J24" i="1"/>
  <c r="M24" i="1" s="1"/>
  <c r="N24" i="1" s="1"/>
  <c r="A25" i="1"/>
  <c r="B25" i="1" s="1"/>
  <c r="C25" i="1"/>
  <c r="D25" i="1"/>
  <c r="E25" i="1" s="1"/>
  <c r="F25" i="1"/>
  <c r="G25" i="1" s="1"/>
  <c r="H25" i="1"/>
  <c r="J25" i="1"/>
  <c r="A26" i="1"/>
  <c r="B26" i="1" s="1"/>
  <c r="C26" i="1"/>
  <c r="D26" i="1"/>
  <c r="E26" i="1" s="1"/>
  <c r="F26" i="1"/>
  <c r="G26" i="1" s="1"/>
  <c r="H26" i="1"/>
  <c r="J26" i="1"/>
  <c r="A27" i="1"/>
  <c r="B27" i="1" s="1"/>
  <c r="X28" i="1" s="1"/>
  <c r="C27" i="1"/>
  <c r="D27" i="1"/>
  <c r="E27" i="1" s="1"/>
  <c r="F27" i="1"/>
  <c r="G27" i="1" s="1"/>
  <c r="H27" i="1"/>
  <c r="J27" i="1"/>
  <c r="M27" i="1" s="1"/>
  <c r="A28" i="1"/>
  <c r="B28" i="1" s="1"/>
  <c r="C28" i="1"/>
  <c r="D28" i="1"/>
  <c r="E28" i="1" s="1"/>
  <c r="F28" i="1"/>
  <c r="G28" i="1" s="1"/>
  <c r="H28" i="1"/>
  <c r="J28" i="1"/>
  <c r="M28" i="1" s="1"/>
  <c r="A29" i="1"/>
  <c r="B29" i="1" s="1"/>
  <c r="C29" i="1"/>
  <c r="D29" i="1"/>
  <c r="E29" i="1" s="1"/>
  <c r="F29" i="1"/>
  <c r="G29" i="1" s="1"/>
  <c r="H29" i="1"/>
  <c r="J29" i="1"/>
  <c r="M29" i="1" s="1"/>
  <c r="N29" i="1" s="1"/>
  <c r="A30" i="1"/>
  <c r="B30" i="1" s="1"/>
  <c r="C30" i="1"/>
  <c r="D30" i="1"/>
  <c r="E30" i="1" s="1"/>
  <c r="F30" i="1"/>
  <c r="G30" i="1" s="1"/>
  <c r="H30" i="1"/>
  <c r="J30" i="1"/>
  <c r="A31" i="1"/>
  <c r="B31" i="1" s="1"/>
  <c r="X32" i="1" s="1"/>
  <c r="C31" i="1"/>
  <c r="D31" i="1"/>
  <c r="E31" i="1" s="1"/>
  <c r="F31" i="1"/>
  <c r="G31" i="1" s="1"/>
  <c r="H31" i="1"/>
  <c r="J31" i="1"/>
  <c r="A32" i="1"/>
  <c r="B32" i="1" s="1"/>
  <c r="C32" i="1"/>
  <c r="D32" i="1"/>
  <c r="E32" i="1" s="1"/>
  <c r="F32" i="1"/>
  <c r="G32" i="1" s="1"/>
  <c r="H32" i="1"/>
  <c r="J32" i="1"/>
  <c r="R32" i="1" s="1"/>
  <c r="A33" i="1"/>
  <c r="B33" i="1" s="1"/>
  <c r="C33" i="1"/>
  <c r="D33" i="1"/>
  <c r="E33" i="1" s="1"/>
  <c r="F33" i="1"/>
  <c r="G33" i="1" s="1"/>
  <c r="H33" i="1"/>
  <c r="J33" i="1"/>
  <c r="A34" i="1"/>
  <c r="B34" i="1" s="1"/>
  <c r="C34" i="1"/>
  <c r="D34" i="1"/>
  <c r="E34" i="1" s="1"/>
  <c r="F34" i="1"/>
  <c r="G34" i="1" s="1"/>
  <c r="H34" i="1"/>
  <c r="J34" i="1"/>
  <c r="A35" i="1"/>
  <c r="B35" i="1" s="1"/>
  <c r="X36" i="1" s="1"/>
  <c r="C35" i="1"/>
  <c r="D35" i="1"/>
  <c r="E35" i="1" s="1"/>
  <c r="F35" i="1"/>
  <c r="G35" i="1" s="1"/>
  <c r="H35" i="1"/>
  <c r="J35" i="1"/>
  <c r="M35" i="1" s="1"/>
  <c r="A36" i="1"/>
  <c r="B36" i="1" s="1"/>
  <c r="C36" i="1"/>
  <c r="D36" i="1"/>
  <c r="E36" i="1" s="1"/>
  <c r="F36" i="1"/>
  <c r="G36" i="1" s="1"/>
  <c r="H36" i="1"/>
  <c r="J36" i="1"/>
  <c r="A37" i="1"/>
  <c r="B37" i="1" s="1"/>
  <c r="C37" i="1"/>
  <c r="D37" i="1"/>
  <c r="E37" i="1" s="1"/>
  <c r="F37" i="1"/>
  <c r="G37" i="1" s="1"/>
  <c r="H37" i="1"/>
  <c r="J37" i="1"/>
  <c r="R37" i="1" s="1"/>
  <c r="A38" i="1"/>
  <c r="B38" i="1" s="1"/>
  <c r="C38" i="1"/>
  <c r="D38" i="1"/>
  <c r="E38" i="1" s="1"/>
  <c r="F38" i="1"/>
  <c r="G38" i="1" s="1"/>
  <c r="H38" i="1"/>
  <c r="J38" i="1"/>
  <c r="A39" i="1"/>
  <c r="B39" i="1" s="1"/>
  <c r="X40" i="1" s="1"/>
  <c r="C39" i="1"/>
  <c r="D39" i="1"/>
  <c r="E39" i="1" s="1"/>
  <c r="F39" i="1"/>
  <c r="G39" i="1" s="1"/>
  <c r="H39" i="1"/>
  <c r="J39" i="1"/>
  <c r="A40" i="1"/>
  <c r="B40" i="1" s="1"/>
  <c r="C40" i="1"/>
  <c r="D40" i="1"/>
  <c r="E40" i="1" s="1"/>
  <c r="F40" i="1"/>
  <c r="G40" i="1" s="1"/>
  <c r="H40" i="1"/>
  <c r="J40" i="1"/>
  <c r="Q40" i="1" s="1"/>
  <c r="BG42" i="1" s="1"/>
  <c r="A41" i="1"/>
  <c r="B41" i="1" s="1"/>
  <c r="C41" i="1"/>
  <c r="D41" i="1"/>
  <c r="E41" i="1" s="1"/>
  <c r="F41" i="1"/>
  <c r="G41" i="1" s="1"/>
  <c r="H41" i="1"/>
  <c r="J41" i="1"/>
  <c r="A42" i="1"/>
  <c r="B42" i="1" s="1"/>
  <c r="C42" i="1"/>
  <c r="D42" i="1"/>
  <c r="E42" i="1" s="1"/>
  <c r="F42" i="1"/>
  <c r="G42" i="1" s="1"/>
  <c r="H42" i="1"/>
  <c r="J42" i="1"/>
  <c r="A43" i="1"/>
  <c r="B43" i="1" s="1"/>
  <c r="X44" i="1" s="1"/>
  <c r="C43" i="1"/>
  <c r="D43" i="1"/>
  <c r="E43" i="1" s="1"/>
  <c r="F43" i="1"/>
  <c r="G43" i="1" s="1"/>
  <c r="H43" i="1"/>
  <c r="J43" i="1"/>
  <c r="A44" i="1"/>
  <c r="B44" i="1" s="1"/>
  <c r="C44" i="1"/>
  <c r="D44" i="1"/>
  <c r="E44" i="1" s="1"/>
  <c r="F44" i="1"/>
  <c r="G44" i="1" s="1"/>
  <c r="H44" i="1"/>
  <c r="J44" i="1"/>
  <c r="M44" i="1" s="1"/>
  <c r="N44" i="1" s="1"/>
  <c r="A45" i="1"/>
  <c r="B45" i="1" s="1"/>
  <c r="C45" i="1"/>
  <c r="D45" i="1"/>
  <c r="E45" i="1" s="1"/>
  <c r="F45" i="1"/>
  <c r="G45" i="1" s="1"/>
  <c r="H45" i="1"/>
  <c r="J45" i="1"/>
  <c r="R45" i="1" s="1"/>
  <c r="A46" i="1"/>
  <c r="B46" i="1" s="1"/>
  <c r="C46" i="1"/>
  <c r="D46" i="1"/>
  <c r="E46" i="1" s="1"/>
  <c r="F46" i="1"/>
  <c r="G46" i="1" s="1"/>
  <c r="H46" i="1"/>
  <c r="J46" i="1"/>
  <c r="Q46" i="1" s="1"/>
  <c r="BG48" i="1" s="1"/>
  <c r="A47" i="1"/>
  <c r="B47" i="1" s="1"/>
  <c r="X48" i="1" s="1"/>
  <c r="C47" i="1"/>
  <c r="D47" i="1"/>
  <c r="E47" i="1" s="1"/>
  <c r="F47" i="1"/>
  <c r="G47" i="1" s="1"/>
  <c r="H47" i="1"/>
  <c r="J47" i="1"/>
  <c r="M47" i="1" s="1"/>
  <c r="N47" i="1" s="1"/>
  <c r="A48" i="1"/>
  <c r="B48" i="1" s="1"/>
  <c r="C48" i="1"/>
  <c r="D48" i="1"/>
  <c r="E48" i="1" s="1"/>
  <c r="F48" i="1"/>
  <c r="G48" i="1" s="1"/>
  <c r="H48" i="1"/>
  <c r="J48" i="1"/>
  <c r="M48" i="1" s="1"/>
  <c r="N48" i="1" s="1"/>
  <c r="A49" i="1"/>
  <c r="B49" i="1" s="1"/>
  <c r="C49" i="1"/>
  <c r="D49" i="1"/>
  <c r="E49" i="1" s="1"/>
  <c r="F49" i="1"/>
  <c r="G49" i="1" s="1"/>
  <c r="H49" i="1"/>
  <c r="J49" i="1"/>
  <c r="R49" i="1" s="1"/>
  <c r="A50" i="1"/>
  <c r="B50" i="1" s="1"/>
  <c r="C50" i="1"/>
  <c r="D50" i="1"/>
  <c r="E50" i="1" s="1"/>
  <c r="F50" i="1"/>
  <c r="G50" i="1" s="1"/>
  <c r="H50" i="1"/>
  <c r="J50" i="1"/>
  <c r="A51" i="1"/>
  <c r="B51" i="1" s="1"/>
  <c r="X52" i="1" s="1"/>
  <c r="C51" i="1"/>
  <c r="D51" i="1"/>
  <c r="E51" i="1" s="1"/>
  <c r="F51" i="1"/>
  <c r="G51" i="1" s="1"/>
  <c r="H51" i="1"/>
  <c r="J51" i="1"/>
  <c r="R51" i="1" s="1"/>
  <c r="A52" i="1"/>
  <c r="B52" i="1" s="1"/>
  <c r="C52" i="1"/>
  <c r="D52" i="1"/>
  <c r="E52" i="1" s="1"/>
  <c r="F52" i="1"/>
  <c r="G52" i="1" s="1"/>
  <c r="H52" i="1"/>
  <c r="J52" i="1"/>
  <c r="M52" i="1" s="1"/>
  <c r="N52" i="1" s="1"/>
  <c r="A53" i="1"/>
  <c r="B53" i="1" s="1"/>
  <c r="C53" i="1"/>
  <c r="D53" i="1"/>
  <c r="E53" i="1" s="1"/>
  <c r="F53" i="1"/>
  <c r="G53" i="1" s="1"/>
  <c r="H53" i="1"/>
  <c r="J53" i="1"/>
  <c r="R53" i="1" s="1"/>
  <c r="A54" i="1"/>
  <c r="B54" i="1" s="1"/>
  <c r="C54" i="1"/>
  <c r="D54" i="1"/>
  <c r="E54" i="1" s="1"/>
  <c r="F54" i="1"/>
  <c r="G54" i="1" s="1"/>
  <c r="H54" i="1"/>
  <c r="J54" i="1"/>
  <c r="Q54" i="1" s="1"/>
  <c r="BG56" i="1" s="1"/>
  <c r="A55" i="1"/>
  <c r="B55" i="1" s="1"/>
  <c r="Y56" i="1" s="1"/>
  <c r="C55" i="1"/>
  <c r="D55" i="1"/>
  <c r="E55" i="1" s="1"/>
  <c r="F55" i="1"/>
  <c r="G55" i="1" s="1"/>
  <c r="H55" i="1"/>
  <c r="J55" i="1"/>
  <c r="Q55" i="1" s="1"/>
  <c r="BG57" i="1" s="1"/>
  <c r="A56" i="1"/>
  <c r="B56" i="1" s="1"/>
  <c r="C56" i="1"/>
  <c r="D56" i="1"/>
  <c r="E56" i="1" s="1"/>
  <c r="F56" i="1"/>
  <c r="G56" i="1" s="1"/>
  <c r="H56" i="1"/>
  <c r="J56" i="1"/>
  <c r="A57" i="1"/>
  <c r="B57" i="1" s="1"/>
  <c r="C57" i="1"/>
  <c r="D57" i="1"/>
  <c r="E57" i="1" s="1"/>
  <c r="F57" i="1"/>
  <c r="G57" i="1" s="1"/>
  <c r="H57" i="1"/>
  <c r="J57" i="1"/>
  <c r="R57" i="1" s="1"/>
  <c r="A58" i="1"/>
  <c r="B58" i="1" s="1"/>
  <c r="C58" i="1"/>
  <c r="D58" i="1"/>
  <c r="E58" i="1" s="1"/>
  <c r="F58" i="1"/>
  <c r="G58" i="1" s="1"/>
  <c r="H58" i="1"/>
  <c r="J58" i="1"/>
  <c r="Q58" i="1" s="1"/>
  <c r="BG60" i="1" s="1"/>
  <c r="A59" i="1"/>
  <c r="B59" i="1" s="1"/>
  <c r="X60" i="1" s="1"/>
  <c r="C59" i="1"/>
  <c r="D59" i="1"/>
  <c r="E59" i="1" s="1"/>
  <c r="F59" i="1"/>
  <c r="G59" i="1" s="1"/>
  <c r="H59" i="1"/>
  <c r="J59" i="1"/>
  <c r="Q59" i="1" s="1"/>
  <c r="BG61" i="1" s="1"/>
  <c r="A60" i="1"/>
  <c r="B60" i="1" s="1"/>
  <c r="C60" i="1"/>
  <c r="D60" i="1"/>
  <c r="E60" i="1" s="1"/>
  <c r="F60" i="1"/>
  <c r="G60" i="1" s="1"/>
  <c r="H60" i="1"/>
  <c r="J60" i="1"/>
  <c r="M60" i="1" s="1"/>
  <c r="N60" i="1" s="1"/>
  <c r="A61" i="1"/>
  <c r="B61" i="1" s="1"/>
  <c r="C61" i="1"/>
  <c r="D61" i="1"/>
  <c r="E61" i="1" s="1"/>
  <c r="F61" i="1"/>
  <c r="G61" i="1" s="1"/>
  <c r="H61" i="1"/>
  <c r="J61" i="1"/>
  <c r="R61" i="1" s="1"/>
  <c r="A62" i="1"/>
  <c r="B62" i="1" s="1"/>
  <c r="C62" i="1"/>
  <c r="D62" i="1"/>
  <c r="E62" i="1" s="1"/>
  <c r="F62" i="1"/>
  <c r="G62" i="1" s="1"/>
  <c r="H62" i="1"/>
  <c r="J62" i="1"/>
  <c r="A63" i="1"/>
  <c r="B63" i="1" s="1"/>
  <c r="X64" i="1" s="1"/>
  <c r="C63" i="1"/>
  <c r="D63" i="1"/>
  <c r="E63" i="1" s="1"/>
  <c r="F63" i="1"/>
  <c r="G63" i="1" s="1"/>
  <c r="H63" i="1"/>
  <c r="J63" i="1"/>
  <c r="A64" i="1"/>
  <c r="B64" i="1" s="1"/>
  <c r="C64" i="1"/>
  <c r="D64" i="1"/>
  <c r="E64" i="1" s="1"/>
  <c r="F64" i="1"/>
  <c r="G64" i="1" s="1"/>
  <c r="H64" i="1"/>
  <c r="J64" i="1"/>
  <c r="R64" i="1" s="1"/>
  <c r="A65" i="1"/>
  <c r="B65" i="1" s="1"/>
  <c r="C65" i="1"/>
  <c r="D65" i="1"/>
  <c r="E65" i="1" s="1"/>
  <c r="F65" i="1"/>
  <c r="G65" i="1" s="1"/>
  <c r="H65" i="1"/>
  <c r="J65" i="1"/>
  <c r="Q65" i="1" s="1"/>
  <c r="BG67" i="1" s="1"/>
  <c r="A66" i="1"/>
  <c r="B66" i="1" s="1"/>
  <c r="C66" i="1"/>
  <c r="D66" i="1"/>
  <c r="E66" i="1" s="1"/>
  <c r="F66" i="1"/>
  <c r="G66" i="1" s="1"/>
  <c r="H66" i="1"/>
  <c r="J66" i="1"/>
  <c r="A67" i="1"/>
  <c r="B67" i="1" s="1"/>
  <c r="X68" i="1" s="1"/>
  <c r="C67" i="1"/>
  <c r="D67" i="1"/>
  <c r="E67" i="1" s="1"/>
  <c r="F67" i="1"/>
  <c r="G67" i="1" s="1"/>
  <c r="H67" i="1"/>
  <c r="J67" i="1"/>
  <c r="M67" i="1" s="1"/>
  <c r="A68" i="1"/>
  <c r="B68" i="1" s="1"/>
  <c r="C68" i="1"/>
  <c r="D68" i="1"/>
  <c r="E68" i="1" s="1"/>
  <c r="F68" i="1"/>
  <c r="G68" i="1" s="1"/>
  <c r="H68" i="1"/>
  <c r="J68" i="1"/>
  <c r="R68" i="1" s="1"/>
  <c r="A69" i="1"/>
  <c r="B69" i="1" s="1"/>
  <c r="C69" i="1"/>
  <c r="D69" i="1"/>
  <c r="E69" i="1" s="1"/>
  <c r="F69" i="1"/>
  <c r="G69" i="1" s="1"/>
  <c r="H69" i="1"/>
  <c r="J69" i="1"/>
  <c r="A70" i="1"/>
  <c r="B70" i="1" s="1"/>
  <c r="C70" i="1"/>
  <c r="D70" i="1"/>
  <c r="E70" i="1" s="1"/>
  <c r="F70" i="1"/>
  <c r="G70" i="1" s="1"/>
  <c r="H70" i="1"/>
  <c r="J70" i="1"/>
  <c r="M70" i="1" s="1"/>
  <c r="A71" i="1"/>
  <c r="B71" i="1" s="1"/>
  <c r="X72" i="1" s="1"/>
  <c r="C71" i="1"/>
  <c r="D71" i="1"/>
  <c r="E71" i="1" s="1"/>
  <c r="F71" i="1"/>
  <c r="G71" i="1" s="1"/>
  <c r="H71" i="1"/>
  <c r="J71" i="1"/>
  <c r="R71" i="1" s="1"/>
  <c r="A72" i="1"/>
  <c r="B72" i="1" s="1"/>
  <c r="C72" i="1"/>
  <c r="D72" i="1"/>
  <c r="E72" i="1" s="1"/>
  <c r="F72" i="1"/>
  <c r="G72" i="1" s="1"/>
  <c r="H72" i="1"/>
  <c r="J72" i="1"/>
  <c r="R72" i="1" s="1"/>
  <c r="A73" i="1"/>
  <c r="B73" i="1" s="1"/>
  <c r="C73" i="1"/>
  <c r="D73" i="1"/>
  <c r="E73" i="1" s="1"/>
  <c r="F73" i="1"/>
  <c r="G73" i="1" s="1"/>
  <c r="H73" i="1"/>
  <c r="J73" i="1"/>
  <c r="A74" i="1"/>
  <c r="B74" i="1" s="1"/>
  <c r="C74" i="1"/>
  <c r="D74" i="1"/>
  <c r="E74" i="1" s="1"/>
  <c r="F74" i="1"/>
  <c r="G74" i="1" s="1"/>
  <c r="H74" i="1"/>
  <c r="J74" i="1"/>
  <c r="A75" i="1"/>
  <c r="B75" i="1" s="1"/>
  <c r="X76" i="1" s="1"/>
  <c r="C75" i="1"/>
  <c r="D75" i="1"/>
  <c r="E75" i="1" s="1"/>
  <c r="F75" i="1"/>
  <c r="G75" i="1" s="1"/>
  <c r="H75" i="1"/>
  <c r="J75" i="1"/>
  <c r="A76" i="1"/>
  <c r="B76" i="1" s="1"/>
  <c r="C76" i="1"/>
  <c r="D76" i="1"/>
  <c r="E76" i="1" s="1"/>
  <c r="F76" i="1"/>
  <c r="G76" i="1" s="1"/>
  <c r="H76" i="1"/>
  <c r="J76" i="1"/>
  <c r="R76" i="1" s="1"/>
  <c r="A77" i="1"/>
  <c r="B77" i="1" s="1"/>
  <c r="C77" i="1"/>
  <c r="D77" i="1"/>
  <c r="E77" i="1" s="1"/>
  <c r="F77" i="1"/>
  <c r="G77" i="1" s="1"/>
  <c r="H77" i="1"/>
  <c r="J77" i="1"/>
  <c r="A78" i="1"/>
  <c r="B78" i="1" s="1"/>
  <c r="C78" i="1"/>
  <c r="D78" i="1"/>
  <c r="E78" i="1" s="1"/>
  <c r="F78" i="1"/>
  <c r="G78" i="1" s="1"/>
  <c r="H78" i="1"/>
  <c r="J78" i="1"/>
  <c r="A79" i="1"/>
  <c r="B79" i="1" s="1"/>
  <c r="X80" i="1" s="1"/>
  <c r="C79" i="1"/>
  <c r="D79" i="1"/>
  <c r="E79" i="1" s="1"/>
  <c r="F79" i="1"/>
  <c r="G79" i="1" s="1"/>
  <c r="H79" i="1"/>
  <c r="J79" i="1"/>
  <c r="A80" i="1"/>
  <c r="B80" i="1" s="1"/>
  <c r="C80" i="1"/>
  <c r="D80" i="1"/>
  <c r="E80" i="1" s="1"/>
  <c r="F80" i="1"/>
  <c r="G80" i="1" s="1"/>
  <c r="H80" i="1"/>
  <c r="J80" i="1"/>
  <c r="A81" i="1"/>
  <c r="B81" i="1" s="1"/>
  <c r="C81" i="1"/>
  <c r="D81" i="1"/>
  <c r="E81" i="1" s="1"/>
  <c r="F81" i="1"/>
  <c r="G81" i="1" s="1"/>
  <c r="H81" i="1"/>
  <c r="J81" i="1"/>
  <c r="A82" i="1"/>
  <c r="B82" i="1" s="1"/>
  <c r="C82" i="1"/>
  <c r="D82" i="1"/>
  <c r="E82" i="1" s="1"/>
  <c r="F82" i="1"/>
  <c r="G82" i="1" s="1"/>
  <c r="H82" i="1"/>
  <c r="J82" i="1"/>
  <c r="M82" i="1" s="1"/>
  <c r="A83" i="1"/>
  <c r="B83" i="1" s="1"/>
  <c r="X84" i="1" s="1"/>
  <c r="C83" i="1"/>
  <c r="D83" i="1"/>
  <c r="E83" i="1" s="1"/>
  <c r="F83" i="1"/>
  <c r="G83" i="1" s="1"/>
  <c r="H83" i="1"/>
  <c r="J83" i="1"/>
  <c r="A84" i="1"/>
  <c r="B84" i="1" s="1"/>
  <c r="C84" i="1"/>
  <c r="D84" i="1"/>
  <c r="E84" i="1" s="1"/>
  <c r="F84" i="1"/>
  <c r="G84" i="1" s="1"/>
  <c r="H84" i="1"/>
  <c r="J84" i="1"/>
  <c r="A85" i="1"/>
  <c r="B85" i="1" s="1"/>
  <c r="C85" i="1"/>
  <c r="D85" i="1"/>
  <c r="E85" i="1" s="1"/>
  <c r="F85" i="1"/>
  <c r="G85" i="1" s="1"/>
  <c r="H85" i="1"/>
  <c r="J85" i="1"/>
  <c r="A86" i="1"/>
  <c r="B86" i="1" s="1"/>
  <c r="C86" i="1"/>
  <c r="D86" i="1"/>
  <c r="E86" i="1" s="1"/>
  <c r="F86" i="1"/>
  <c r="G86" i="1" s="1"/>
  <c r="H86" i="1"/>
  <c r="J86" i="1"/>
  <c r="M86" i="1" s="1"/>
  <c r="A87" i="1"/>
  <c r="B87" i="1" s="1"/>
  <c r="X88" i="1" s="1"/>
  <c r="C87" i="1"/>
  <c r="D87" i="1"/>
  <c r="E87" i="1" s="1"/>
  <c r="F87" i="1"/>
  <c r="G87" i="1" s="1"/>
  <c r="H87" i="1"/>
  <c r="J87" i="1"/>
  <c r="A88" i="1"/>
  <c r="B88" i="1" s="1"/>
  <c r="C88" i="1"/>
  <c r="D88" i="1"/>
  <c r="E88" i="1" s="1"/>
  <c r="F88" i="1"/>
  <c r="G88" i="1" s="1"/>
  <c r="H88" i="1"/>
  <c r="J88" i="1"/>
  <c r="A89" i="1"/>
  <c r="B89" i="1" s="1"/>
  <c r="C89" i="1"/>
  <c r="D89" i="1"/>
  <c r="E89" i="1" s="1"/>
  <c r="F89" i="1"/>
  <c r="G89" i="1" s="1"/>
  <c r="H89" i="1"/>
  <c r="J89" i="1"/>
  <c r="A90" i="1"/>
  <c r="B90" i="1" s="1"/>
  <c r="C90" i="1"/>
  <c r="D90" i="1"/>
  <c r="E90" i="1" s="1"/>
  <c r="F90" i="1"/>
  <c r="G90" i="1" s="1"/>
  <c r="H90" i="1"/>
  <c r="J90" i="1"/>
  <c r="M90" i="1" s="1"/>
  <c r="A91" i="1"/>
  <c r="B91" i="1" s="1"/>
  <c r="X92" i="1" s="1"/>
  <c r="C91" i="1"/>
  <c r="D91" i="1"/>
  <c r="E91" i="1" s="1"/>
  <c r="F91" i="1"/>
  <c r="G91" i="1" s="1"/>
  <c r="H91" i="1"/>
  <c r="J91" i="1"/>
  <c r="Q91" i="1" s="1"/>
  <c r="BG93" i="1" s="1"/>
  <c r="A92" i="1"/>
  <c r="B92" i="1" s="1"/>
  <c r="C92" i="1"/>
  <c r="D92" i="1"/>
  <c r="E92" i="1" s="1"/>
  <c r="F92" i="1"/>
  <c r="G92" i="1" s="1"/>
  <c r="H92" i="1"/>
  <c r="J92" i="1"/>
  <c r="A93" i="1"/>
  <c r="B93" i="1" s="1"/>
  <c r="C93" i="1"/>
  <c r="D93" i="1"/>
  <c r="E93" i="1" s="1"/>
  <c r="F93" i="1"/>
  <c r="G93" i="1" s="1"/>
  <c r="H93" i="1"/>
  <c r="J93" i="1"/>
  <c r="A94" i="1"/>
  <c r="B94" i="1" s="1"/>
  <c r="C94" i="1"/>
  <c r="D94" i="1"/>
  <c r="E94" i="1" s="1"/>
  <c r="F94" i="1"/>
  <c r="G94" i="1" s="1"/>
  <c r="H94" i="1"/>
  <c r="J94" i="1"/>
  <c r="A95" i="1"/>
  <c r="B95" i="1" s="1"/>
  <c r="X96" i="1" s="1"/>
  <c r="C95" i="1"/>
  <c r="D95" i="1"/>
  <c r="E95" i="1" s="1"/>
  <c r="F95" i="1"/>
  <c r="G95" i="1" s="1"/>
  <c r="H95" i="1"/>
  <c r="J95" i="1"/>
  <c r="M95" i="1" s="1"/>
  <c r="N95" i="1" s="1"/>
  <c r="A96" i="1"/>
  <c r="B96" i="1" s="1"/>
  <c r="C96" i="1"/>
  <c r="D96" i="1"/>
  <c r="E96" i="1" s="1"/>
  <c r="F96" i="1"/>
  <c r="G96" i="1" s="1"/>
  <c r="H96" i="1"/>
  <c r="J96" i="1"/>
  <c r="A97" i="1"/>
  <c r="B97" i="1" s="1"/>
  <c r="C97" i="1"/>
  <c r="D97" i="1"/>
  <c r="E97" i="1" s="1"/>
  <c r="F97" i="1"/>
  <c r="G97" i="1" s="1"/>
  <c r="H97" i="1"/>
  <c r="J97" i="1"/>
  <c r="A98" i="1"/>
  <c r="B98" i="1" s="1"/>
  <c r="C98" i="1"/>
  <c r="D98" i="1"/>
  <c r="E98" i="1" s="1"/>
  <c r="F98" i="1"/>
  <c r="G98" i="1" s="1"/>
  <c r="H98" i="1"/>
  <c r="J98" i="1"/>
  <c r="A99" i="1"/>
  <c r="B99" i="1" s="1"/>
  <c r="X100" i="1" s="1"/>
  <c r="C99" i="1"/>
  <c r="D99" i="1"/>
  <c r="E99" i="1" s="1"/>
  <c r="F99" i="1"/>
  <c r="G99" i="1" s="1"/>
  <c r="H99" i="1"/>
  <c r="J99" i="1"/>
  <c r="Q99" i="1" s="1"/>
  <c r="BG101" i="1" s="1"/>
  <c r="A100" i="1"/>
  <c r="B100" i="1" s="1"/>
  <c r="C100" i="1"/>
  <c r="D100" i="1"/>
  <c r="E100" i="1" s="1"/>
  <c r="F100" i="1"/>
  <c r="G100" i="1" s="1"/>
  <c r="H100" i="1"/>
  <c r="J100" i="1"/>
  <c r="M100" i="1" s="1"/>
  <c r="N100" i="1" s="1"/>
  <c r="A101" i="1"/>
  <c r="B101" i="1" s="1"/>
  <c r="C101" i="1"/>
  <c r="D101" i="1"/>
  <c r="E101" i="1" s="1"/>
  <c r="F101" i="1"/>
  <c r="G101" i="1" s="1"/>
  <c r="H101" i="1"/>
  <c r="J101" i="1"/>
  <c r="A102" i="1"/>
  <c r="B102" i="1" s="1"/>
  <c r="C102" i="1"/>
  <c r="D102" i="1"/>
  <c r="E102" i="1" s="1"/>
  <c r="F102" i="1"/>
  <c r="G102" i="1" s="1"/>
  <c r="H102" i="1"/>
  <c r="J102" i="1"/>
  <c r="A103" i="1"/>
  <c r="B103" i="1" s="1"/>
  <c r="X104" i="1" s="1"/>
  <c r="C103" i="1"/>
  <c r="D103" i="1"/>
  <c r="E103" i="1" s="1"/>
  <c r="F103" i="1"/>
  <c r="G103" i="1" s="1"/>
  <c r="H103" i="1"/>
  <c r="J103" i="1"/>
  <c r="R103" i="1" s="1"/>
  <c r="A104" i="1"/>
  <c r="B104" i="1" s="1"/>
  <c r="C104" i="1"/>
  <c r="D104" i="1"/>
  <c r="E104" i="1" s="1"/>
  <c r="F104" i="1"/>
  <c r="G104" i="1" s="1"/>
  <c r="H104" i="1"/>
  <c r="J104" i="1"/>
  <c r="A105" i="1"/>
  <c r="B105" i="1" s="1"/>
  <c r="C105" i="1"/>
  <c r="D105" i="1"/>
  <c r="E105" i="1" s="1"/>
  <c r="F105" i="1"/>
  <c r="G105" i="1" s="1"/>
  <c r="H105" i="1"/>
  <c r="J105" i="1"/>
  <c r="A106" i="1"/>
  <c r="B106" i="1" s="1"/>
  <c r="C106" i="1"/>
  <c r="D106" i="1"/>
  <c r="E106" i="1" s="1"/>
  <c r="F106" i="1"/>
  <c r="G106" i="1" s="1"/>
  <c r="H106" i="1"/>
  <c r="J106" i="1"/>
  <c r="R106" i="1" s="1"/>
  <c r="A107" i="1"/>
  <c r="B107" i="1" s="1"/>
  <c r="X108" i="1" s="1"/>
  <c r="C107" i="1"/>
  <c r="D107" i="1"/>
  <c r="E107" i="1" s="1"/>
  <c r="F107" i="1"/>
  <c r="G107" i="1" s="1"/>
  <c r="H107" i="1"/>
  <c r="J107" i="1"/>
  <c r="M107" i="1" s="1"/>
  <c r="A108" i="1"/>
  <c r="B108" i="1" s="1"/>
  <c r="C108" i="1"/>
  <c r="D108" i="1"/>
  <c r="E108" i="1" s="1"/>
  <c r="F108" i="1"/>
  <c r="G108" i="1" s="1"/>
  <c r="H108" i="1"/>
  <c r="J108" i="1"/>
  <c r="M108" i="1" s="1"/>
  <c r="N108" i="1" s="1"/>
  <c r="A109" i="1"/>
  <c r="B109" i="1" s="1"/>
  <c r="C109" i="1"/>
  <c r="D109" i="1"/>
  <c r="E109" i="1" s="1"/>
  <c r="F109" i="1"/>
  <c r="G109" i="1" s="1"/>
  <c r="H109" i="1"/>
  <c r="J109" i="1"/>
  <c r="A110" i="1"/>
  <c r="B110" i="1" s="1"/>
  <c r="C110" i="1"/>
  <c r="D110" i="1"/>
  <c r="E110" i="1" s="1"/>
  <c r="F110" i="1"/>
  <c r="G110" i="1" s="1"/>
  <c r="H110" i="1"/>
  <c r="J110" i="1"/>
  <c r="A111" i="1"/>
  <c r="B111" i="1" s="1"/>
  <c r="X112" i="1" s="1"/>
  <c r="C111" i="1"/>
  <c r="D111" i="1"/>
  <c r="E111" i="1" s="1"/>
  <c r="F111" i="1"/>
  <c r="G111" i="1" s="1"/>
  <c r="H111" i="1"/>
  <c r="J111" i="1"/>
  <c r="M111" i="1" s="1"/>
  <c r="N111" i="1" s="1"/>
  <c r="A112" i="1"/>
  <c r="B112" i="1" s="1"/>
  <c r="C112" i="1"/>
  <c r="D112" i="1"/>
  <c r="E112" i="1" s="1"/>
  <c r="F112" i="1"/>
  <c r="G112" i="1" s="1"/>
  <c r="H112" i="1"/>
  <c r="J112" i="1"/>
  <c r="R112" i="1" s="1"/>
  <c r="A113" i="1"/>
  <c r="B113" i="1" s="1"/>
  <c r="C113" i="1"/>
  <c r="D113" i="1"/>
  <c r="E113" i="1" s="1"/>
  <c r="F113" i="1"/>
  <c r="G113" i="1" s="1"/>
  <c r="H113" i="1"/>
  <c r="J113" i="1"/>
  <c r="A114" i="1"/>
  <c r="B114" i="1" s="1"/>
  <c r="C114" i="1"/>
  <c r="D114" i="1"/>
  <c r="E114" i="1" s="1"/>
  <c r="F114" i="1"/>
  <c r="G114" i="1" s="1"/>
  <c r="H114" i="1"/>
  <c r="J114" i="1"/>
  <c r="A115" i="1"/>
  <c r="B115" i="1" s="1"/>
  <c r="X116" i="1" s="1"/>
  <c r="C115" i="1"/>
  <c r="D115" i="1"/>
  <c r="E115" i="1" s="1"/>
  <c r="F115" i="1"/>
  <c r="G115" i="1" s="1"/>
  <c r="H115" i="1"/>
  <c r="J115" i="1"/>
  <c r="Q115" i="1" s="1"/>
  <c r="BG117" i="1" s="1"/>
  <c r="A116" i="1"/>
  <c r="B116" i="1" s="1"/>
  <c r="C116" i="1"/>
  <c r="D116" i="1"/>
  <c r="E116" i="1" s="1"/>
  <c r="F116" i="1"/>
  <c r="G116" i="1" s="1"/>
  <c r="H116" i="1"/>
  <c r="J116" i="1"/>
  <c r="R116" i="1" s="1"/>
  <c r="A117" i="1"/>
  <c r="B117" i="1" s="1"/>
  <c r="C117" i="1"/>
  <c r="D117" i="1"/>
  <c r="E117" i="1" s="1"/>
  <c r="F117" i="1"/>
  <c r="G117" i="1" s="1"/>
  <c r="H117" i="1"/>
  <c r="J117" i="1"/>
  <c r="A118" i="1"/>
  <c r="B118" i="1" s="1"/>
  <c r="C118" i="1"/>
  <c r="D118" i="1"/>
  <c r="E118" i="1" s="1"/>
  <c r="F118" i="1"/>
  <c r="G118" i="1" s="1"/>
  <c r="H118" i="1"/>
  <c r="J118" i="1"/>
  <c r="A119" i="1"/>
  <c r="B119" i="1" s="1"/>
  <c r="X120" i="1" s="1"/>
  <c r="C119" i="1"/>
  <c r="D119" i="1"/>
  <c r="E119" i="1" s="1"/>
  <c r="F119" i="1"/>
  <c r="G119" i="1" s="1"/>
  <c r="H119" i="1"/>
  <c r="J119" i="1"/>
  <c r="Q119" i="1" s="1"/>
  <c r="BG121" i="1" s="1"/>
  <c r="A120" i="1"/>
  <c r="B120" i="1" s="1"/>
  <c r="C120" i="1"/>
  <c r="D120" i="1"/>
  <c r="E120" i="1" s="1"/>
  <c r="F120" i="1"/>
  <c r="G120" i="1" s="1"/>
  <c r="H120" i="1"/>
  <c r="J120" i="1"/>
  <c r="A121" i="1"/>
  <c r="B121" i="1" s="1"/>
  <c r="C121" i="1"/>
  <c r="D121" i="1"/>
  <c r="E121" i="1" s="1"/>
  <c r="F121" i="1"/>
  <c r="G121" i="1" s="1"/>
  <c r="H121" i="1"/>
  <c r="J121" i="1"/>
  <c r="A122" i="1"/>
  <c r="B122" i="1" s="1"/>
  <c r="C122" i="1"/>
  <c r="D122" i="1"/>
  <c r="E122" i="1" s="1"/>
  <c r="F122" i="1"/>
  <c r="G122" i="1" s="1"/>
  <c r="H122" i="1"/>
  <c r="J122" i="1"/>
  <c r="Q122" i="1" s="1"/>
  <c r="BG124" i="1" s="1"/>
  <c r="A123" i="1"/>
  <c r="B123" i="1" s="1"/>
  <c r="X124" i="1" s="1"/>
  <c r="C123" i="1"/>
  <c r="D123" i="1"/>
  <c r="E123" i="1" s="1"/>
  <c r="F123" i="1"/>
  <c r="G123" i="1" s="1"/>
  <c r="H123" i="1"/>
  <c r="J123" i="1"/>
  <c r="A124" i="1"/>
  <c r="B124" i="1" s="1"/>
  <c r="C124" i="1"/>
  <c r="D124" i="1"/>
  <c r="E124" i="1" s="1"/>
  <c r="F124" i="1"/>
  <c r="G124" i="1" s="1"/>
  <c r="H124" i="1"/>
  <c r="J124" i="1"/>
  <c r="A125" i="1"/>
  <c r="B125" i="1" s="1"/>
  <c r="C125" i="1"/>
  <c r="D125" i="1"/>
  <c r="E125" i="1" s="1"/>
  <c r="F125" i="1"/>
  <c r="G125" i="1" s="1"/>
  <c r="H125" i="1"/>
  <c r="J125" i="1"/>
  <c r="A126" i="1"/>
  <c r="B126" i="1" s="1"/>
  <c r="C126" i="1"/>
  <c r="D126" i="1"/>
  <c r="E126" i="1" s="1"/>
  <c r="F126" i="1"/>
  <c r="G126" i="1" s="1"/>
  <c r="H126" i="1"/>
  <c r="J126" i="1"/>
  <c r="R126" i="1" s="1"/>
  <c r="A127" i="1"/>
  <c r="B127" i="1" s="1"/>
  <c r="X128" i="1" s="1"/>
  <c r="C127" i="1"/>
  <c r="D127" i="1"/>
  <c r="E127" i="1" s="1"/>
  <c r="F127" i="1"/>
  <c r="G127" i="1" s="1"/>
  <c r="H127" i="1"/>
  <c r="J127" i="1"/>
  <c r="A128" i="1"/>
  <c r="B128" i="1" s="1"/>
  <c r="C128" i="1"/>
  <c r="D128" i="1"/>
  <c r="E128" i="1" s="1"/>
  <c r="F128" i="1"/>
  <c r="G128" i="1" s="1"/>
  <c r="H128" i="1"/>
  <c r="J128" i="1"/>
  <c r="R128" i="1" s="1"/>
  <c r="A129" i="1"/>
  <c r="B129" i="1" s="1"/>
  <c r="C129" i="1"/>
  <c r="D129" i="1"/>
  <c r="E129" i="1" s="1"/>
  <c r="F129" i="1"/>
  <c r="G129" i="1" s="1"/>
  <c r="H129" i="1"/>
  <c r="J129" i="1"/>
  <c r="A130" i="1"/>
  <c r="B130" i="1" s="1"/>
  <c r="C130" i="1"/>
  <c r="D130" i="1"/>
  <c r="E130" i="1" s="1"/>
  <c r="F130" i="1"/>
  <c r="G130" i="1" s="1"/>
  <c r="H130" i="1"/>
  <c r="J130" i="1"/>
  <c r="M130" i="1" s="1"/>
  <c r="A131" i="1"/>
  <c r="B131" i="1" s="1"/>
  <c r="X132" i="1" s="1"/>
  <c r="C131" i="1"/>
  <c r="D131" i="1"/>
  <c r="E131" i="1" s="1"/>
  <c r="F131" i="1"/>
  <c r="G131" i="1" s="1"/>
  <c r="H131" i="1"/>
  <c r="J131" i="1"/>
  <c r="A132" i="1"/>
  <c r="B132" i="1" s="1"/>
  <c r="C132" i="1"/>
  <c r="D132" i="1"/>
  <c r="E132" i="1" s="1"/>
  <c r="F132" i="1"/>
  <c r="G132" i="1" s="1"/>
  <c r="H132" i="1"/>
  <c r="J132" i="1"/>
  <c r="A133" i="1"/>
  <c r="B133" i="1" s="1"/>
  <c r="C133" i="1"/>
  <c r="D133" i="1"/>
  <c r="E133" i="1" s="1"/>
  <c r="F133" i="1"/>
  <c r="G133" i="1" s="1"/>
  <c r="H133" i="1"/>
  <c r="J133" i="1"/>
  <c r="R133" i="1" s="1"/>
  <c r="A134" i="1"/>
  <c r="B134" i="1" s="1"/>
  <c r="C134" i="1"/>
  <c r="D134" i="1"/>
  <c r="E134" i="1" s="1"/>
  <c r="F134" i="1"/>
  <c r="G134" i="1" s="1"/>
  <c r="H134" i="1"/>
  <c r="J134" i="1"/>
  <c r="M134" i="1" s="1"/>
  <c r="A135" i="1"/>
  <c r="B135" i="1" s="1"/>
  <c r="X136" i="1" s="1"/>
  <c r="C135" i="1"/>
  <c r="D135" i="1"/>
  <c r="E135" i="1" s="1"/>
  <c r="F135" i="1"/>
  <c r="G135" i="1" s="1"/>
  <c r="H135" i="1"/>
  <c r="J135" i="1"/>
  <c r="M135" i="1" s="1"/>
  <c r="N135" i="1" s="1"/>
  <c r="A136" i="1"/>
  <c r="B136" i="1" s="1"/>
  <c r="C136" i="1"/>
  <c r="D136" i="1"/>
  <c r="E136" i="1" s="1"/>
  <c r="F136" i="1"/>
  <c r="G136" i="1" s="1"/>
  <c r="H136" i="1"/>
  <c r="J136" i="1"/>
  <c r="A137" i="1"/>
  <c r="B137" i="1" s="1"/>
  <c r="C137" i="1"/>
  <c r="D137" i="1"/>
  <c r="E137" i="1" s="1"/>
  <c r="F137" i="1"/>
  <c r="G137" i="1" s="1"/>
  <c r="H137" i="1"/>
  <c r="J137" i="1"/>
  <c r="R137" i="1" s="1"/>
  <c r="A138" i="1"/>
  <c r="B138" i="1" s="1"/>
  <c r="C138" i="1"/>
  <c r="D138" i="1"/>
  <c r="E138" i="1" s="1"/>
  <c r="F138" i="1"/>
  <c r="G138" i="1" s="1"/>
  <c r="H138" i="1"/>
  <c r="J138" i="1"/>
  <c r="A139" i="1"/>
  <c r="B139" i="1" s="1"/>
  <c r="X140" i="1" s="1"/>
  <c r="C139" i="1"/>
  <c r="D139" i="1"/>
  <c r="E139" i="1" s="1"/>
  <c r="F139" i="1"/>
  <c r="G139" i="1" s="1"/>
  <c r="H139" i="1"/>
  <c r="J139" i="1"/>
  <c r="M139" i="1" s="1"/>
  <c r="N139" i="1" s="1"/>
  <c r="A140" i="1"/>
  <c r="B140" i="1" s="1"/>
  <c r="C140" i="1"/>
  <c r="D140" i="1"/>
  <c r="E140" i="1" s="1"/>
  <c r="F140" i="1"/>
  <c r="G140" i="1" s="1"/>
  <c r="H140" i="1"/>
  <c r="J140" i="1"/>
  <c r="A141" i="1"/>
  <c r="B141" i="1" s="1"/>
  <c r="C141" i="1"/>
  <c r="D141" i="1"/>
  <c r="E141" i="1" s="1"/>
  <c r="F141" i="1"/>
  <c r="G141" i="1" s="1"/>
  <c r="H141" i="1"/>
  <c r="J141" i="1"/>
  <c r="A142" i="1"/>
  <c r="B142" i="1" s="1"/>
  <c r="C142" i="1"/>
  <c r="D142" i="1"/>
  <c r="E142" i="1" s="1"/>
  <c r="F142" i="1"/>
  <c r="G142" i="1" s="1"/>
  <c r="H142" i="1"/>
  <c r="J142" i="1"/>
  <c r="A143" i="1"/>
  <c r="B143" i="1" s="1"/>
  <c r="X144" i="1" s="1"/>
  <c r="C143" i="1"/>
  <c r="D143" i="1"/>
  <c r="E143" i="1" s="1"/>
  <c r="F143" i="1"/>
  <c r="G143" i="1" s="1"/>
  <c r="H143" i="1"/>
  <c r="J143" i="1"/>
  <c r="A144" i="1"/>
  <c r="B144" i="1" s="1"/>
  <c r="C144" i="1"/>
  <c r="D144" i="1"/>
  <c r="E144" i="1" s="1"/>
  <c r="F144" i="1"/>
  <c r="G144" i="1" s="1"/>
  <c r="H144" i="1"/>
  <c r="J144" i="1"/>
  <c r="A145" i="1"/>
  <c r="B145" i="1" s="1"/>
  <c r="C145" i="1"/>
  <c r="D145" i="1"/>
  <c r="E145" i="1" s="1"/>
  <c r="F145" i="1"/>
  <c r="G145" i="1" s="1"/>
  <c r="H145" i="1"/>
  <c r="J145" i="1"/>
  <c r="M145" i="1" s="1"/>
  <c r="A146" i="1"/>
  <c r="B146" i="1" s="1"/>
  <c r="C146" i="1"/>
  <c r="D146" i="1"/>
  <c r="E146" i="1" s="1"/>
  <c r="F146" i="1"/>
  <c r="G146" i="1" s="1"/>
  <c r="H146" i="1"/>
  <c r="J146" i="1"/>
  <c r="A147" i="1"/>
  <c r="B147" i="1" s="1"/>
  <c r="X148" i="1" s="1"/>
  <c r="C147" i="1"/>
  <c r="D147" i="1"/>
  <c r="E147" i="1" s="1"/>
  <c r="F147" i="1"/>
  <c r="G147" i="1" s="1"/>
  <c r="H147" i="1"/>
  <c r="J147" i="1"/>
  <c r="A148" i="1"/>
  <c r="B148" i="1" s="1"/>
  <c r="C148" i="1"/>
  <c r="D148" i="1"/>
  <c r="E148" i="1" s="1"/>
  <c r="F148" i="1"/>
  <c r="G148" i="1" s="1"/>
  <c r="H148" i="1"/>
  <c r="J148" i="1"/>
  <c r="A149" i="1"/>
  <c r="B149" i="1" s="1"/>
  <c r="C149" i="1"/>
  <c r="D149" i="1"/>
  <c r="E149" i="1" s="1"/>
  <c r="F149" i="1"/>
  <c r="G149" i="1" s="1"/>
  <c r="H149" i="1"/>
  <c r="J149" i="1"/>
  <c r="A150" i="1"/>
  <c r="B150" i="1" s="1"/>
  <c r="C150" i="1"/>
  <c r="D150" i="1"/>
  <c r="E150" i="1" s="1"/>
  <c r="F150" i="1"/>
  <c r="G150" i="1" s="1"/>
  <c r="H150" i="1"/>
  <c r="J150" i="1"/>
  <c r="M150" i="1" s="1"/>
  <c r="A151" i="1"/>
  <c r="B151" i="1" s="1"/>
  <c r="X152" i="1" s="1"/>
  <c r="C151" i="1"/>
  <c r="D151" i="1"/>
  <c r="E151" i="1" s="1"/>
  <c r="F151" i="1"/>
  <c r="G151" i="1" s="1"/>
  <c r="H151" i="1"/>
  <c r="J151" i="1"/>
  <c r="M151" i="1" s="1"/>
  <c r="N151" i="1" s="1"/>
  <c r="A152" i="1"/>
  <c r="B152" i="1" s="1"/>
  <c r="C152" i="1"/>
  <c r="D152" i="1"/>
  <c r="E152" i="1" s="1"/>
  <c r="F152" i="1"/>
  <c r="G152" i="1" s="1"/>
  <c r="H152" i="1"/>
  <c r="J152" i="1"/>
  <c r="A153" i="1"/>
  <c r="B153" i="1" s="1"/>
  <c r="C153" i="1"/>
  <c r="D153" i="1"/>
  <c r="E153" i="1" s="1"/>
  <c r="F153" i="1"/>
  <c r="G153" i="1" s="1"/>
  <c r="H153" i="1"/>
  <c r="J153" i="1"/>
  <c r="A154" i="1"/>
  <c r="B154" i="1" s="1"/>
  <c r="C154" i="1"/>
  <c r="D154" i="1"/>
  <c r="E154" i="1" s="1"/>
  <c r="F154" i="1"/>
  <c r="G154" i="1" s="1"/>
  <c r="H154" i="1"/>
  <c r="J154" i="1"/>
  <c r="A155" i="1"/>
  <c r="B155" i="1" s="1"/>
  <c r="X156" i="1" s="1"/>
  <c r="C155" i="1"/>
  <c r="D155" i="1"/>
  <c r="E155" i="1" s="1"/>
  <c r="F155" i="1"/>
  <c r="G155" i="1" s="1"/>
  <c r="H155" i="1"/>
  <c r="J155" i="1"/>
  <c r="M155" i="1" s="1"/>
  <c r="N155" i="1" s="1"/>
  <c r="A156" i="1"/>
  <c r="B156" i="1" s="1"/>
  <c r="C156" i="1"/>
  <c r="D156" i="1"/>
  <c r="E156" i="1" s="1"/>
  <c r="F156" i="1"/>
  <c r="G156" i="1" s="1"/>
  <c r="H156" i="1"/>
  <c r="J156" i="1"/>
  <c r="A157" i="1"/>
  <c r="B157" i="1" s="1"/>
  <c r="C157" i="1"/>
  <c r="D157" i="1"/>
  <c r="E157" i="1" s="1"/>
  <c r="F157" i="1"/>
  <c r="G157" i="1" s="1"/>
  <c r="H157" i="1"/>
  <c r="J157" i="1"/>
  <c r="A158" i="1"/>
  <c r="B158" i="1" s="1"/>
  <c r="C158" i="1"/>
  <c r="D158" i="1"/>
  <c r="E158" i="1" s="1"/>
  <c r="F158" i="1"/>
  <c r="G158" i="1" s="1"/>
  <c r="H158" i="1"/>
  <c r="J158" i="1"/>
  <c r="A159" i="1"/>
  <c r="B159" i="1" s="1"/>
  <c r="X160" i="1" s="1"/>
  <c r="C159" i="1"/>
  <c r="D159" i="1"/>
  <c r="E159" i="1" s="1"/>
  <c r="F159" i="1"/>
  <c r="G159" i="1" s="1"/>
  <c r="H159" i="1"/>
  <c r="J159" i="1"/>
  <c r="A160" i="1"/>
  <c r="B160" i="1" s="1"/>
  <c r="C160" i="1"/>
  <c r="D160" i="1"/>
  <c r="E160" i="1" s="1"/>
  <c r="F160" i="1"/>
  <c r="G160" i="1" s="1"/>
  <c r="H160" i="1"/>
  <c r="J160" i="1"/>
  <c r="A161" i="1"/>
  <c r="B161" i="1" s="1"/>
  <c r="C161" i="1"/>
  <c r="D161" i="1"/>
  <c r="E161" i="1" s="1"/>
  <c r="F161" i="1"/>
  <c r="G161" i="1" s="1"/>
  <c r="H161" i="1"/>
  <c r="J161" i="1"/>
  <c r="R161" i="1" s="1"/>
  <c r="A162" i="1"/>
  <c r="B162" i="1" s="1"/>
  <c r="C162" i="1"/>
  <c r="D162" i="1"/>
  <c r="E162" i="1" s="1"/>
  <c r="F162" i="1"/>
  <c r="G162" i="1" s="1"/>
  <c r="H162" i="1"/>
  <c r="J162" i="1"/>
  <c r="Q162" i="1" s="1"/>
  <c r="BG164" i="1" s="1"/>
  <c r="A163" i="1"/>
  <c r="B163" i="1" s="1"/>
  <c r="X164" i="1" s="1"/>
  <c r="C163" i="1"/>
  <c r="D163" i="1"/>
  <c r="E163" i="1" s="1"/>
  <c r="F163" i="1"/>
  <c r="G163" i="1" s="1"/>
  <c r="H163" i="1"/>
  <c r="J163" i="1"/>
  <c r="A164" i="1"/>
  <c r="B164" i="1" s="1"/>
  <c r="C164" i="1"/>
  <c r="D164" i="1"/>
  <c r="E164" i="1" s="1"/>
  <c r="F164" i="1"/>
  <c r="G164" i="1" s="1"/>
  <c r="H164" i="1"/>
  <c r="J164" i="1"/>
  <c r="Q164" i="1" s="1"/>
  <c r="BG166" i="1" s="1"/>
  <c r="A165" i="1"/>
  <c r="B165" i="1" s="1"/>
  <c r="C165" i="1"/>
  <c r="D165" i="1"/>
  <c r="E165" i="1" s="1"/>
  <c r="F165" i="1"/>
  <c r="G165" i="1" s="1"/>
  <c r="H165" i="1"/>
  <c r="J165" i="1"/>
  <c r="A166" i="1"/>
  <c r="B166" i="1" s="1"/>
  <c r="C166" i="1"/>
  <c r="D166" i="1"/>
  <c r="E166" i="1" s="1"/>
  <c r="F166" i="1"/>
  <c r="G166" i="1" s="1"/>
  <c r="H166" i="1"/>
  <c r="J166" i="1"/>
  <c r="R166" i="1" s="1"/>
  <c r="A167" i="1"/>
  <c r="B167" i="1" s="1"/>
  <c r="X168" i="1" s="1"/>
  <c r="C167" i="1"/>
  <c r="D167" i="1"/>
  <c r="E167" i="1" s="1"/>
  <c r="F167" i="1"/>
  <c r="G167" i="1" s="1"/>
  <c r="H167" i="1"/>
  <c r="J167" i="1"/>
  <c r="R167" i="1" s="1"/>
  <c r="A168" i="1"/>
  <c r="B168" i="1" s="1"/>
  <c r="C168" i="1"/>
  <c r="D168" i="1"/>
  <c r="E168" i="1" s="1"/>
  <c r="F168" i="1"/>
  <c r="G168" i="1" s="1"/>
  <c r="H168" i="1"/>
  <c r="J168" i="1"/>
  <c r="M168" i="1" s="1"/>
  <c r="A169" i="1"/>
  <c r="B169" i="1" s="1"/>
  <c r="C169" i="1"/>
  <c r="D169" i="1"/>
  <c r="E169" i="1" s="1"/>
  <c r="F169" i="1"/>
  <c r="G169" i="1" s="1"/>
  <c r="H169" i="1"/>
  <c r="J169" i="1"/>
  <c r="Q169" i="1" s="1"/>
  <c r="BG171" i="1" s="1"/>
  <c r="A170" i="1"/>
  <c r="B170" i="1" s="1"/>
  <c r="C170" i="1"/>
  <c r="D170" i="1"/>
  <c r="E170" i="1" s="1"/>
  <c r="F170" i="1"/>
  <c r="G170" i="1" s="1"/>
  <c r="H170" i="1"/>
  <c r="J170" i="1"/>
  <c r="A171" i="1"/>
  <c r="B171" i="1" s="1"/>
  <c r="X172" i="1" s="1"/>
  <c r="C171" i="1"/>
  <c r="D171" i="1"/>
  <c r="E171" i="1" s="1"/>
  <c r="F171" i="1"/>
  <c r="G171" i="1" s="1"/>
  <c r="H171" i="1"/>
  <c r="J171" i="1"/>
  <c r="R171" i="1" s="1"/>
  <c r="A172" i="1"/>
  <c r="B172" i="1" s="1"/>
  <c r="C172" i="1"/>
  <c r="D172" i="1"/>
  <c r="E172" i="1" s="1"/>
  <c r="F172" i="1"/>
  <c r="G172" i="1" s="1"/>
  <c r="H172" i="1"/>
  <c r="J172" i="1"/>
  <c r="Q172" i="1" s="1"/>
  <c r="BG174" i="1" s="1"/>
  <c r="A173" i="1"/>
  <c r="B173" i="1" s="1"/>
  <c r="C173" i="1"/>
  <c r="D173" i="1"/>
  <c r="E173" i="1" s="1"/>
  <c r="F173" i="1"/>
  <c r="G173" i="1" s="1"/>
  <c r="H173" i="1"/>
  <c r="J173" i="1"/>
  <c r="A174" i="1"/>
  <c r="B174" i="1" s="1"/>
  <c r="C174" i="1"/>
  <c r="D174" i="1"/>
  <c r="E174" i="1" s="1"/>
  <c r="F174" i="1"/>
  <c r="G174" i="1" s="1"/>
  <c r="H174" i="1"/>
  <c r="J174" i="1"/>
  <c r="M174" i="1" s="1"/>
  <c r="N174" i="1" s="1"/>
  <c r="A175" i="1"/>
  <c r="B175" i="1" s="1"/>
  <c r="X176" i="1" s="1"/>
  <c r="C175" i="1"/>
  <c r="D175" i="1"/>
  <c r="E175" i="1" s="1"/>
  <c r="F175" i="1"/>
  <c r="G175" i="1" s="1"/>
  <c r="H175" i="1"/>
  <c r="J175" i="1"/>
  <c r="A176" i="1"/>
  <c r="B176" i="1" s="1"/>
  <c r="C176" i="1"/>
  <c r="D176" i="1"/>
  <c r="E176" i="1" s="1"/>
  <c r="F176" i="1"/>
  <c r="G176" i="1" s="1"/>
  <c r="H176" i="1"/>
  <c r="J176" i="1"/>
  <c r="A177" i="1"/>
  <c r="B177" i="1" s="1"/>
  <c r="C177" i="1"/>
  <c r="D177" i="1"/>
  <c r="E177" i="1" s="1"/>
  <c r="F177" i="1"/>
  <c r="G177" i="1" s="1"/>
  <c r="H177" i="1"/>
  <c r="J177" i="1"/>
  <c r="A178" i="1"/>
  <c r="B178" i="1" s="1"/>
  <c r="C178" i="1"/>
  <c r="D178" i="1"/>
  <c r="E178" i="1" s="1"/>
  <c r="F178" i="1"/>
  <c r="G178" i="1" s="1"/>
  <c r="H178" i="1"/>
  <c r="J178" i="1"/>
  <c r="A179" i="1"/>
  <c r="B179" i="1" s="1"/>
  <c r="X180" i="1" s="1"/>
  <c r="C179" i="1"/>
  <c r="D179" i="1"/>
  <c r="E179" i="1" s="1"/>
  <c r="F179" i="1"/>
  <c r="G179" i="1" s="1"/>
  <c r="H179" i="1"/>
  <c r="J179" i="1"/>
  <c r="R179" i="1" s="1"/>
  <c r="A180" i="1"/>
  <c r="B180" i="1" s="1"/>
  <c r="C180" i="1"/>
  <c r="D180" i="1"/>
  <c r="E180" i="1" s="1"/>
  <c r="F180" i="1"/>
  <c r="G180" i="1" s="1"/>
  <c r="H180" i="1"/>
  <c r="J180" i="1"/>
  <c r="R180" i="1" s="1"/>
  <c r="A181" i="1"/>
  <c r="B181" i="1" s="1"/>
  <c r="C181" i="1"/>
  <c r="D181" i="1"/>
  <c r="E181" i="1" s="1"/>
  <c r="F181" i="1"/>
  <c r="G181" i="1" s="1"/>
  <c r="H181" i="1"/>
  <c r="J181" i="1"/>
  <c r="A182" i="1"/>
  <c r="B182" i="1" s="1"/>
  <c r="C182" i="1"/>
  <c r="D182" i="1"/>
  <c r="E182" i="1" s="1"/>
  <c r="F182" i="1"/>
  <c r="G182" i="1" s="1"/>
  <c r="H182" i="1"/>
  <c r="J182" i="1"/>
  <c r="A183" i="1"/>
  <c r="B183" i="1" s="1"/>
  <c r="X184" i="1" s="1"/>
  <c r="C183" i="1"/>
  <c r="D183" i="1"/>
  <c r="E183" i="1" s="1"/>
  <c r="F183" i="1"/>
  <c r="G183" i="1" s="1"/>
  <c r="H183" i="1"/>
  <c r="J183" i="1"/>
  <c r="A184" i="1"/>
  <c r="B184" i="1" s="1"/>
  <c r="C184" i="1"/>
  <c r="D184" i="1"/>
  <c r="E184" i="1" s="1"/>
  <c r="F184" i="1"/>
  <c r="G184" i="1" s="1"/>
  <c r="H184" i="1"/>
  <c r="J184" i="1"/>
  <c r="R184" i="1" s="1"/>
  <c r="A185" i="1"/>
  <c r="B185" i="1" s="1"/>
  <c r="C185" i="1"/>
  <c r="D185" i="1"/>
  <c r="E185" i="1" s="1"/>
  <c r="F185" i="1"/>
  <c r="G185" i="1" s="1"/>
  <c r="H185" i="1"/>
  <c r="J185" i="1"/>
  <c r="A186" i="1"/>
  <c r="B186" i="1" s="1"/>
  <c r="C186" i="1"/>
  <c r="D186" i="1"/>
  <c r="E186" i="1" s="1"/>
  <c r="F186" i="1"/>
  <c r="G186" i="1" s="1"/>
  <c r="H186" i="1"/>
  <c r="J186" i="1"/>
  <c r="M186" i="1" s="1"/>
  <c r="A187" i="1"/>
  <c r="B187" i="1" s="1"/>
  <c r="X188" i="1" s="1"/>
  <c r="C187" i="1"/>
  <c r="D187" i="1"/>
  <c r="E187" i="1" s="1"/>
  <c r="F187" i="1"/>
  <c r="G187" i="1" s="1"/>
  <c r="H187" i="1"/>
  <c r="J187" i="1"/>
  <c r="A188" i="1"/>
  <c r="B188" i="1" s="1"/>
  <c r="C188" i="1"/>
  <c r="D188" i="1"/>
  <c r="E188" i="1" s="1"/>
  <c r="F188" i="1"/>
  <c r="G188" i="1" s="1"/>
  <c r="H188" i="1"/>
  <c r="J188" i="1"/>
  <c r="A189" i="1"/>
  <c r="B189" i="1" s="1"/>
  <c r="C189" i="1"/>
  <c r="D189" i="1"/>
  <c r="E189" i="1" s="1"/>
  <c r="F189" i="1"/>
  <c r="G189" i="1" s="1"/>
  <c r="H189" i="1"/>
  <c r="J189" i="1"/>
  <c r="A190" i="1"/>
  <c r="B190" i="1" s="1"/>
  <c r="C190" i="1"/>
  <c r="D190" i="1"/>
  <c r="E190" i="1" s="1"/>
  <c r="F190" i="1"/>
  <c r="G190" i="1" s="1"/>
  <c r="H190" i="1"/>
  <c r="J190" i="1"/>
  <c r="A191" i="1"/>
  <c r="B191" i="1" s="1"/>
  <c r="X192" i="1" s="1"/>
  <c r="C191" i="1"/>
  <c r="D191" i="1"/>
  <c r="E191" i="1" s="1"/>
  <c r="F191" i="1"/>
  <c r="G191" i="1" s="1"/>
  <c r="H191" i="1"/>
  <c r="J191" i="1"/>
  <c r="A192" i="1"/>
  <c r="B192" i="1" s="1"/>
  <c r="C192" i="1"/>
  <c r="D192" i="1"/>
  <c r="E192" i="1" s="1"/>
  <c r="F192" i="1"/>
  <c r="G192" i="1" s="1"/>
  <c r="H192" i="1"/>
  <c r="J192" i="1"/>
  <c r="M192" i="1" s="1"/>
  <c r="A193" i="1"/>
  <c r="B193" i="1" s="1"/>
  <c r="C193" i="1"/>
  <c r="D193" i="1"/>
  <c r="E193" i="1" s="1"/>
  <c r="F193" i="1"/>
  <c r="G193" i="1" s="1"/>
  <c r="H193" i="1"/>
  <c r="J193" i="1"/>
  <c r="A194" i="1"/>
  <c r="B194" i="1" s="1"/>
  <c r="C194" i="1"/>
  <c r="D194" i="1"/>
  <c r="E194" i="1" s="1"/>
  <c r="F194" i="1"/>
  <c r="G194" i="1" s="1"/>
  <c r="H194" i="1"/>
  <c r="J194" i="1"/>
  <c r="A195" i="1"/>
  <c r="B195" i="1" s="1"/>
  <c r="X196" i="1" s="1"/>
  <c r="C195" i="1"/>
  <c r="D195" i="1"/>
  <c r="E195" i="1" s="1"/>
  <c r="F195" i="1"/>
  <c r="G195" i="1" s="1"/>
  <c r="H195" i="1"/>
  <c r="J195" i="1"/>
  <c r="A196" i="1"/>
  <c r="B196" i="1" s="1"/>
  <c r="C196" i="1"/>
  <c r="D196" i="1"/>
  <c r="E196" i="1" s="1"/>
  <c r="F196" i="1"/>
  <c r="G196" i="1" s="1"/>
  <c r="H196" i="1"/>
  <c r="J196" i="1"/>
  <c r="A197" i="1"/>
  <c r="B197" i="1" s="1"/>
  <c r="C197" i="1"/>
  <c r="D197" i="1"/>
  <c r="E197" i="1" s="1"/>
  <c r="F197" i="1"/>
  <c r="G197" i="1" s="1"/>
  <c r="H197" i="1"/>
  <c r="J197" i="1"/>
  <c r="Q197" i="1" s="1"/>
  <c r="BG199" i="1" s="1"/>
  <c r="A198" i="1"/>
  <c r="B198" i="1" s="1"/>
  <c r="C198" i="1"/>
  <c r="D198" i="1"/>
  <c r="E198" i="1" s="1"/>
  <c r="F198" i="1"/>
  <c r="G198" i="1" s="1"/>
  <c r="H198" i="1"/>
  <c r="J198" i="1"/>
  <c r="M198" i="1" s="1"/>
  <c r="A199" i="1"/>
  <c r="B199" i="1" s="1"/>
  <c r="X200" i="1" s="1"/>
  <c r="C199" i="1"/>
  <c r="D199" i="1"/>
  <c r="E199" i="1" s="1"/>
  <c r="F199" i="1"/>
  <c r="G199" i="1" s="1"/>
  <c r="H199" i="1"/>
  <c r="J199" i="1"/>
  <c r="A200" i="1"/>
  <c r="B200" i="1" s="1"/>
  <c r="C200" i="1"/>
  <c r="D200" i="1"/>
  <c r="E200" i="1" s="1"/>
  <c r="F200" i="1"/>
  <c r="G200" i="1" s="1"/>
  <c r="H200" i="1"/>
  <c r="J200" i="1"/>
  <c r="A201" i="1"/>
  <c r="B201" i="1" s="1"/>
  <c r="C201" i="1"/>
  <c r="D201" i="1"/>
  <c r="E201" i="1" s="1"/>
  <c r="F201" i="1"/>
  <c r="G201" i="1" s="1"/>
  <c r="H201" i="1"/>
  <c r="J201" i="1"/>
  <c r="A202" i="1"/>
  <c r="B202" i="1" s="1"/>
  <c r="C202" i="1"/>
  <c r="D202" i="1"/>
  <c r="E202" i="1" s="1"/>
  <c r="F202" i="1"/>
  <c r="G202" i="1" s="1"/>
  <c r="H202" i="1"/>
  <c r="J202" i="1"/>
  <c r="R202" i="1" s="1"/>
  <c r="A203" i="1"/>
  <c r="B203" i="1" s="1"/>
  <c r="X204" i="1" s="1"/>
  <c r="C203" i="1"/>
  <c r="D203" i="1"/>
  <c r="E203" i="1" s="1"/>
  <c r="F203" i="1"/>
  <c r="G203" i="1" s="1"/>
  <c r="H203" i="1"/>
  <c r="J203" i="1"/>
  <c r="R203" i="1" s="1"/>
  <c r="A204" i="1"/>
  <c r="B204" i="1" s="1"/>
  <c r="C204" i="1"/>
  <c r="D204" i="1"/>
  <c r="E204" i="1" s="1"/>
  <c r="F204" i="1"/>
  <c r="G204" i="1" s="1"/>
  <c r="H204" i="1"/>
  <c r="J204" i="1"/>
  <c r="M204" i="1" s="1"/>
  <c r="N204" i="1" s="1"/>
  <c r="A205" i="1"/>
  <c r="B205" i="1" s="1"/>
  <c r="C205" i="1"/>
  <c r="D205" i="1"/>
  <c r="E205" i="1" s="1"/>
  <c r="F205" i="1"/>
  <c r="G205" i="1" s="1"/>
  <c r="H205" i="1"/>
  <c r="J205" i="1"/>
  <c r="A206" i="1"/>
  <c r="B206" i="1" s="1"/>
  <c r="C206" i="1"/>
  <c r="D206" i="1"/>
  <c r="E206" i="1" s="1"/>
  <c r="F206" i="1"/>
  <c r="G206" i="1" s="1"/>
  <c r="H206" i="1"/>
  <c r="J206" i="1"/>
  <c r="M206" i="1" s="1"/>
  <c r="A207" i="1"/>
  <c r="B207" i="1" s="1"/>
  <c r="X208" i="1" s="1"/>
  <c r="C207" i="1"/>
  <c r="D207" i="1"/>
  <c r="E207" i="1" s="1"/>
  <c r="F207" i="1"/>
  <c r="G207" i="1" s="1"/>
  <c r="H207" i="1"/>
  <c r="J207" i="1"/>
  <c r="A208" i="1"/>
  <c r="B208" i="1" s="1"/>
  <c r="C208" i="1"/>
  <c r="D208" i="1"/>
  <c r="E208" i="1" s="1"/>
  <c r="F208" i="1"/>
  <c r="G208" i="1" s="1"/>
  <c r="H208" i="1"/>
  <c r="J208" i="1"/>
  <c r="A209" i="1"/>
  <c r="B209" i="1" s="1"/>
  <c r="C209" i="1"/>
  <c r="D209" i="1"/>
  <c r="E209" i="1" s="1"/>
  <c r="F209" i="1"/>
  <c r="G209" i="1" s="1"/>
  <c r="H209" i="1"/>
  <c r="J209" i="1"/>
  <c r="R209" i="1" s="1"/>
  <c r="A210" i="1"/>
  <c r="B210" i="1" s="1"/>
  <c r="C210" i="1"/>
  <c r="D210" i="1"/>
  <c r="E210" i="1" s="1"/>
  <c r="F210" i="1"/>
  <c r="G210" i="1" s="1"/>
  <c r="H210" i="1"/>
  <c r="J210" i="1"/>
  <c r="A211" i="1"/>
  <c r="B211" i="1" s="1"/>
  <c r="X212" i="1" s="1"/>
  <c r="C211" i="1"/>
  <c r="D211" i="1"/>
  <c r="E211" i="1" s="1"/>
  <c r="F211" i="1"/>
  <c r="G211" i="1" s="1"/>
  <c r="H211" i="1"/>
  <c r="J211" i="1"/>
  <c r="A212" i="1"/>
  <c r="B212" i="1" s="1"/>
  <c r="C212" i="1"/>
  <c r="D212" i="1"/>
  <c r="E212" i="1" s="1"/>
  <c r="F212" i="1"/>
  <c r="G212" i="1" s="1"/>
  <c r="H212" i="1"/>
  <c r="J212" i="1"/>
  <c r="A213" i="1"/>
  <c r="B213" i="1" s="1"/>
  <c r="C213" i="1"/>
  <c r="D213" i="1"/>
  <c r="E213" i="1" s="1"/>
  <c r="F213" i="1"/>
  <c r="G213" i="1" s="1"/>
  <c r="H213" i="1"/>
  <c r="J213" i="1"/>
  <c r="A214" i="1"/>
  <c r="B214" i="1" s="1"/>
  <c r="C214" i="1"/>
  <c r="D214" i="1"/>
  <c r="E214" i="1" s="1"/>
  <c r="F214" i="1"/>
  <c r="G214" i="1" s="1"/>
  <c r="H214" i="1"/>
  <c r="J214" i="1"/>
  <c r="A215" i="1"/>
  <c r="B215" i="1" s="1"/>
  <c r="X216" i="1" s="1"/>
  <c r="C215" i="1"/>
  <c r="D215" i="1"/>
  <c r="E215" i="1" s="1"/>
  <c r="F215" i="1"/>
  <c r="G215" i="1" s="1"/>
  <c r="H215" i="1"/>
  <c r="J215" i="1"/>
  <c r="A216" i="1"/>
  <c r="B216" i="1" s="1"/>
  <c r="C216" i="1"/>
  <c r="D216" i="1"/>
  <c r="E216" i="1" s="1"/>
  <c r="F216" i="1"/>
  <c r="G216" i="1" s="1"/>
  <c r="H216" i="1"/>
  <c r="J216" i="1"/>
  <c r="M216" i="1" s="1"/>
  <c r="N216" i="1" s="1"/>
  <c r="A217" i="1"/>
  <c r="B217" i="1" s="1"/>
  <c r="C217" i="1"/>
  <c r="D217" i="1"/>
  <c r="E217" i="1" s="1"/>
  <c r="F217" i="1"/>
  <c r="G217" i="1" s="1"/>
  <c r="H217" i="1"/>
  <c r="J217" i="1"/>
  <c r="R217" i="1" s="1"/>
  <c r="A218" i="1"/>
  <c r="B218" i="1" s="1"/>
  <c r="C218" i="1"/>
  <c r="D218" i="1"/>
  <c r="E218" i="1" s="1"/>
  <c r="F218" i="1"/>
  <c r="G218" i="1" s="1"/>
  <c r="H218" i="1"/>
  <c r="J218" i="1"/>
  <c r="R218" i="1" s="1"/>
  <c r="A219" i="1"/>
  <c r="B219" i="1" s="1"/>
  <c r="X220" i="1" s="1"/>
  <c r="C219" i="1"/>
  <c r="D219" i="1"/>
  <c r="E219" i="1" s="1"/>
  <c r="F219" i="1"/>
  <c r="G219" i="1" s="1"/>
  <c r="H219" i="1"/>
  <c r="J219" i="1"/>
  <c r="R219" i="1" s="1"/>
  <c r="A220" i="1"/>
  <c r="B220" i="1" s="1"/>
  <c r="C220" i="1"/>
  <c r="D220" i="1"/>
  <c r="E220" i="1" s="1"/>
  <c r="F220" i="1"/>
  <c r="G220" i="1" s="1"/>
  <c r="H220" i="1"/>
  <c r="J220" i="1"/>
  <c r="M220" i="1" s="1"/>
  <c r="N220" i="1" s="1"/>
  <c r="A221" i="1"/>
  <c r="B221" i="1" s="1"/>
  <c r="C221" i="1"/>
  <c r="D221" i="1"/>
  <c r="E221" i="1" s="1"/>
  <c r="F221" i="1"/>
  <c r="G221" i="1" s="1"/>
  <c r="H221" i="1"/>
  <c r="J221" i="1"/>
  <c r="A222" i="1"/>
  <c r="B222" i="1" s="1"/>
  <c r="C222" i="1"/>
  <c r="D222" i="1"/>
  <c r="E222" i="1" s="1"/>
  <c r="F222" i="1"/>
  <c r="G222" i="1" s="1"/>
  <c r="H222" i="1"/>
  <c r="J222" i="1"/>
  <c r="A223" i="1"/>
  <c r="B223" i="1" s="1"/>
  <c r="X224" i="1" s="1"/>
  <c r="C223" i="1"/>
  <c r="D223" i="1"/>
  <c r="E223" i="1" s="1"/>
  <c r="F223" i="1"/>
  <c r="G223" i="1" s="1"/>
  <c r="H223" i="1"/>
  <c r="J223" i="1"/>
  <c r="R223" i="1" s="1"/>
  <c r="A224" i="1"/>
  <c r="B224" i="1" s="1"/>
  <c r="C224" i="1"/>
  <c r="D224" i="1"/>
  <c r="E224" i="1" s="1"/>
  <c r="F224" i="1"/>
  <c r="G224" i="1" s="1"/>
  <c r="H224" i="1"/>
  <c r="J224" i="1"/>
  <c r="M224" i="1" s="1"/>
  <c r="N224" i="1" s="1"/>
  <c r="A225" i="1"/>
  <c r="B225" i="1" s="1"/>
  <c r="C225" i="1"/>
  <c r="D225" i="1"/>
  <c r="E225" i="1" s="1"/>
  <c r="F225" i="1"/>
  <c r="G225" i="1" s="1"/>
  <c r="H225" i="1"/>
  <c r="J225" i="1"/>
  <c r="R225" i="1" s="1"/>
  <c r="A226" i="1"/>
  <c r="B226" i="1" s="1"/>
  <c r="C226" i="1"/>
  <c r="D226" i="1"/>
  <c r="E226" i="1" s="1"/>
  <c r="F226" i="1"/>
  <c r="G226" i="1" s="1"/>
  <c r="H226" i="1"/>
  <c r="J226" i="1"/>
  <c r="Q226" i="1" s="1"/>
  <c r="BG228" i="1" s="1"/>
  <c r="A227" i="1"/>
  <c r="B227" i="1" s="1"/>
  <c r="X228" i="1" s="1"/>
  <c r="C227" i="1"/>
  <c r="D227" i="1"/>
  <c r="E227" i="1" s="1"/>
  <c r="F227" i="1"/>
  <c r="G227" i="1" s="1"/>
  <c r="H227" i="1"/>
  <c r="J227" i="1"/>
  <c r="A228" i="1"/>
  <c r="B228" i="1" s="1"/>
  <c r="C228" i="1"/>
  <c r="D228" i="1"/>
  <c r="E228" i="1" s="1"/>
  <c r="F228" i="1"/>
  <c r="G228" i="1" s="1"/>
  <c r="H228" i="1"/>
  <c r="J228" i="1"/>
  <c r="A229" i="1"/>
  <c r="B229" i="1" s="1"/>
  <c r="C229" i="1"/>
  <c r="D229" i="1"/>
  <c r="E229" i="1" s="1"/>
  <c r="F229" i="1"/>
  <c r="G229" i="1" s="1"/>
  <c r="H229" i="1"/>
  <c r="J229" i="1"/>
  <c r="A230" i="1"/>
  <c r="B230" i="1" s="1"/>
  <c r="C230" i="1"/>
  <c r="D230" i="1"/>
  <c r="E230" i="1" s="1"/>
  <c r="F230" i="1"/>
  <c r="G230" i="1" s="1"/>
  <c r="H230" i="1"/>
  <c r="J230" i="1"/>
  <c r="R230" i="1" s="1"/>
  <c r="A231" i="1"/>
  <c r="B231" i="1" s="1"/>
  <c r="X232" i="1" s="1"/>
  <c r="C231" i="1"/>
  <c r="D231" i="1"/>
  <c r="E231" i="1" s="1"/>
  <c r="F231" i="1"/>
  <c r="G231" i="1" s="1"/>
  <c r="H231" i="1"/>
  <c r="J231" i="1"/>
  <c r="A232" i="1"/>
  <c r="B232" i="1" s="1"/>
  <c r="C232" i="1"/>
  <c r="D232" i="1"/>
  <c r="E232" i="1" s="1"/>
  <c r="F232" i="1"/>
  <c r="G232" i="1" s="1"/>
  <c r="H232" i="1"/>
  <c r="J232" i="1"/>
  <c r="A233" i="1"/>
  <c r="B233" i="1" s="1"/>
  <c r="C233" i="1"/>
  <c r="D233" i="1"/>
  <c r="E233" i="1" s="1"/>
  <c r="F233" i="1"/>
  <c r="G233" i="1" s="1"/>
  <c r="H233" i="1"/>
  <c r="J233" i="1"/>
  <c r="R233" i="1" s="1"/>
  <c r="A234" i="1"/>
  <c r="B234" i="1" s="1"/>
  <c r="C234" i="1"/>
  <c r="D234" i="1"/>
  <c r="E234" i="1" s="1"/>
  <c r="F234" i="1"/>
  <c r="G234" i="1" s="1"/>
  <c r="H234" i="1"/>
  <c r="J234" i="1"/>
  <c r="A235" i="1"/>
  <c r="B235" i="1" s="1"/>
  <c r="X236" i="1" s="1"/>
  <c r="C235" i="1"/>
  <c r="D235" i="1"/>
  <c r="E235" i="1" s="1"/>
  <c r="F235" i="1"/>
  <c r="G235" i="1" s="1"/>
  <c r="H235" i="1"/>
  <c r="J235" i="1"/>
  <c r="R235" i="1" s="1"/>
  <c r="A236" i="1"/>
  <c r="B236" i="1" s="1"/>
  <c r="C236" i="1"/>
  <c r="D236" i="1"/>
  <c r="E236" i="1" s="1"/>
  <c r="F236" i="1"/>
  <c r="G236" i="1" s="1"/>
  <c r="H236" i="1"/>
  <c r="J236" i="1"/>
  <c r="M236" i="1" s="1"/>
  <c r="N236" i="1" s="1"/>
  <c r="A237" i="1"/>
  <c r="B237" i="1" s="1"/>
  <c r="C237" i="1"/>
  <c r="D237" i="1"/>
  <c r="E237" i="1" s="1"/>
  <c r="F237" i="1"/>
  <c r="G237" i="1" s="1"/>
  <c r="H237" i="1"/>
  <c r="J237" i="1"/>
  <c r="A238" i="1"/>
  <c r="B238" i="1" s="1"/>
  <c r="C238" i="1"/>
  <c r="D238" i="1"/>
  <c r="E238" i="1" s="1"/>
  <c r="F238" i="1"/>
  <c r="G238" i="1" s="1"/>
  <c r="H238" i="1"/>
  <c r="J238" i="1"/>
  <c r="M238" i="1" s="1"/>
  <c r="A239" i="1"/>
  <c r="B239" i="1" s="1"/>
  <c r="X240" i="1" s="1"/>
  <c r="C239" i="1"/>
  <c r="D239" i="1"/>
  <c r="E239" i="1" s="1"/>
  <c r="F239" i="1"/>
  <c r="G239" i="1" s="1"/>
  <c r="H239" i="1"/>
  <c r="J239" i="1"/>
  <c r="A240" i="1"/>
  <c r="B240" i="1" s="1"/>
  <c r="C240" i="1"/>
  <c r="D240" i="1"/>
  <c r="E240" i="1" s="1"/>
  <c r="F240" i="1"/>
  <c r="G240" i="1" s="1"/>
  <c r="H240" i="1"/>
  <c r="J240" i="1"/>
  <c r="A241" i="1"/>
  <c r="B241" i="1" s="1"/>
  <c r="C241" i="1"/>
  <c r="D241" i="1"/>
  <c r="E241" i="1" s="1"/>
  <c r="F241" i="1"/>
  <c r="G241" i="1" s="1"/>
  <c r="H241" i="1"/>
  <c r="J241" i="1"/>
  <c r="R241" i="1" s="1"/>
  <c r="A242" i="1"/>
  <c r="B242" i="1" s="1"/>
  <c r="C242" i="1"/>
  <c r="D242" i="1"/>
  <c r="E242" i="1" s="1"/>
  <c r="F242" i="1"/>
  <c r="G242" i="1" s="1"/>
  <c r="H242" i="1"/>
  <c r="J242" i="1"/>
  <c r="R242" i="1" s="1"/>
  <c r="A243" i="1"/>
  <c r="B243" i="1" s="1"/>
  <c r="X244" i="1" s="1"/>
  <c r="C243" i="1"/>
  <c r="D243" i="1"/>
  <c r="E243" i="1" s="1"/>
  <c r="F243" i="1"/>
  <c r="G243" i="1" s="1"/>
  <c r="H243" i="1"/>
  <c r="J243" i="1"/>
  <c r="M243" i="1" s="1"/>
  <c r="N243" i="1" s="1"/>
  <c r="A244" i="1"/>
  <c r="B244" i="1" s="1"/>
  <c r="C244" i="1"/>
  <c r="D244" i="1"/>
  <c r="E244" i="1" s="1"/>
  <c r="F244" i="1"/>
  <c r="G244" i="1" s="1"/>
  <c r="H244" i="1"/>
  <c r="J244" i="1"/>
  <c r="A245" i="1"/>
  <c r="B245" i="1" s="1"/>
  <c r="C245" i="1"/>
  <c r="D245" i="1"/>
  <c r="E245" i="1" s="1"/>
  <c r="F245" i="1"/>
  <c r="G245" i="1" s="1"/>
  <c r="H245" i="1"/>
  <c r="J245" i="1"/>
  <c r="A246" i="1"/>
  <c r="B246" i="1" s="1"/>
  <c r="C246" i="1"/>
  <c r="D246" i="1"/>
  <c r="E246" i="1" s="1"/>
  <c r="F246" i="1"/>
  <c r="G246" i="1" s="1"/>
  <c r="H246" i="1"/>
  <c r="J246" i="1"/>
  <c r="R246" i="1" s="1"/>
  <c r="A247" i="1"/>
  <c r="B247" i="1" s="1"/>
  <c r="X248" i="1" s="1"/>
  <c r="C247" i="1"/>
  <c r="D247" i="1"/>
  <c r="E247" i="1" s="1"/>
  <c r="F247" i="1"/>
  <c r="G247" i="1" s="1"/>
  <c r="H247" i="1"/>
  <c r="J247" i="1"/>
  <c r="A248" i="1"/>
  <c r="B248" i="1" s="1"/>
  <c r="C248" i="1"/>
  <c r="D248" i="1"/>
  <c r="E248" i="1" s="1"/>
  <c r="F248" i="1"/>
  <c r="G248" i="1" s="1"/>
  <c r="H248" i="1"/>
  <c r="J248" i="1"/>
  <c r="A249" i="1"/>
  <c r="B249" i="1" s="1"/>
  <c r="C249" i="1"/>
  <c r="D249" i="1"/>
  <c r="E249" i="1" s="1"/>
  <c r="F249" i="1"/>
  <c r="G249" i="1" s="1"/>
  <c r="H249" i="1"/>
  <c r="J249" i="1"/>
  <c r="R249" i="1" s="1"/>
  <c r="A250" i="1"/>
  <c r="B250" i="1" s="1"/>
  <c r="C250" i="1"/>
  <c r="D250" i="1"/>
  <c r="E250" i="1" s="1"/>
  <c r="F250" i="1"/>
  <c r="G250" i="1" s="1"/>
  <c r="H250" i="1"/>
  <c r="J250" i="1"/>
  <c r="Q250" i="1" s="1"/>
  <c r="BG252" i="1" s="1"/>
  <c r="A251" i="1"/>
  <c r="B251" i="1" s="1"/>
  <c r="X252" i="1" s="1"/>
  <c r="C251" i="1"/>
  <c r="D251" i="1"/>
  <c r="E251" i="1" s="1"/>
  <c r="F251" i="1"/>
  <c r="G251" i="1" s="1"/>
  <c r="H251" i="1"/>
  <c r="J251" i="1"/>
  <c r="A252" i="1"/>
  <c r="B252" i="1" s="1"/>
  <c r="C252" i="1"/>
  <c r="D252" i="1"/>
  <c r="E252" i="1" s="1"/>
  <c r="F252" i="1"/>
  <c r="G252" i="1" s="1"/>
  <c r="H252" i="1"/>
  <c r="J252" i="1"/>
  <c r="A253" i="1"/>
  <c r="B253" i="1" s="1"/>
  <c r="C253" i="1"/>
  <c r="D253" i="1"/>
  <c r="E253" i="1" s="1"/>
  <c r="F253" i="1"/>
  <c r="G253" i="1" s="1"/>
  <c r="H253" i="1"/>
  <c r="J253" i="1"/>
  <c r="A254" i="1"/>
  <c r="B254" i="1" s="1"/>
  <c r="C254" i="1"/>
  <c r="D254" i="1"/>
  <c r="E254" i="1" s="1"/>
  <c r="F254" i="1"/>
  <c r="G254" i="1" s="1"/>
  <c r="H254" i="1"/>
  <c r="J254" i="1"/>
  <c r="R254" i="1" s="1"/>
  <c r="A255" i="1"/>
  <c r="B255" i="1" s="1"/>
  <c r="X256" i="1" s="1"/>
  <c r="C255" i="1"/>
  <c r="D255" i="1"/>
  <c r="E255" i="1" s="1"/>
  <c r="F255" i="1"/>
  <c r="G255" i="1" s="1"/>
  <c r="H255" i="1"/>
  <c r="J255" i="1"/>
  <c r="M255" i="1" s="1"/>
  <c r="N255" i="1" s="1"/>
  <c r="A256" i="1"/>
  <c r="B256" i="1" s="1"/>
  <c r="C256" i="1"/>
  <c r="D256" i="1"/>
  <c r="E256" i="1" s="1"/>
  <c r="F256" i="1"/>
  <c r="G256" i="1" s="1"/>
  <c r="H256" i="1"/>
  <c r="J256" i="1"/>
  <c r="M256" i="1" s="1"/>
  <c r="N256" i="1" s="1"/>
  <c r="A257" i="1"/>
  <c r="B257" i="1" s="1"/>
  <c r="C257" i="1"/>
  <c r="D257" i="1"/>
  <c r="E257" i="1" s="1"/>
  <c r="F257" i="1"/>
  <c r="G257" i="1" s="1"/>
  <c r="H257" i="1"/>
  <c r="J257" i="1"/>
  <c r="R257" i="1" s="1"/>
  <c r="A258" i="1"/>
  <c r="B258" i="1" s="1"/>
  <c r="C258" i="1"/>
  <c r="D258" i="1"/>
  <c r="E258" i="1" s="1"/>
  <c r="F258" i="1"/>
  <c r="G258" i="1" s="1"/>
  <c r="H258" i="1"/>
  <c r="J258" i="1"/>
  <c r="R258" i="1" s="1"/>
  <c r="A259" i="1"/>
  <c r="B259" i="1" s="1"/>
  <c r="X260" i="1" s="1"/>
  <c r="C259" i="1"/>
  <c r="D259" i="1"/>
  <c r="E259" i="1" s="1"/>
  <c r="F259" i="1"/>
  <c r="G259" i="1" s="1"/>
  <c r="H259" i="1"/>
  <c r="J259" i="1"/>
  <c r="Q259" i="1" s="1"/>
  <c r="BG261" i="1" s="1"/>
  <c r="A260" i="1"/>
  <c r="B260" i="1" s="1"/>
  <c r="C260" i="1"/>
  <c r="D260" i="1"/>
  <c r="E260" i="1" s="1"/>
  <c r="F260" i="1"/>
  <c r="G260" i="1" s="1"/>
  <c r="H260" i="1"/>
  <c r="J260" i="1"/>
  <c r="A261" i="1"/>
  <c r="B261" i="1" s="1"/>
  <c r="C261" i="1"/>
  <c r="D261" i="1"/>
  <c r="E261" i="1" s="1"/>
  <c r="F261" i="1"/>
  <c r="G261" i="1" s="1"/>
  <c r="H261" i="1"/>
  <c r="J261" i="1"/>
  <c r="A262" i="1"/>
  <c r="B262" i="1" s="1"/>
  <c r="C262" i="1"/>
  <c r="D262" i="1"/>
  <c r="E262" i="1" s="1"/>
  <c r="F262" i="1"/>
  <c r="G262" i="1" s="1"/>
  <c r="H262" i="1"/>
  <c r="J262" i="1"/>
  <c r="Q262" i="1" s="1"/>
  <c r="BG264" i="1" s="1"/>
  <c r="A263" i="1"/>
  <c r="B263" i="1" s="1"/>
  <c r="X264" i="1" s="1"/>
  <c r="C263" i="1"/>
  <c r="D263" i="1"/>
  <c r="E263" i="1" s="1"/>
  <c r="F263" i="1"/>
  <c r="G263" i="1" s="1"/>
  <c r="H263" i="1"/>
  <c r="J263" i="1"/>
  <c r="Q263" i="1" s="1"/>
  <c r="BG265" i="1" s="1"/>
  <c r="A264" i="1"/>
  <c r="B264" i="1" s="1"/>
  <c r="C264" i="1"/>
  <c r="D264" i="1"/>
  <c r="E264" i="1" s="1"/>
  <c r="F264" i="1"/>
  <c r="G264" i="1" s="1"/>
  <c r="H264" i="1"/>
  <c r="J264" i="1"/>
  <c r="A265" i="1"/>
  <c r="B265" i="1" s="1"/>
  <c r="C265" i="1"/>
  <c r="D265" i="1"/>
  <c r="E265" i="1" s="1"/>
  <c r="F265" i="1"/>
  <c r="G265" i="1" s="1"/>
  <c r="H265" i="1"/>
  <c r="J265" i="1"/>
  <c r="R265" i="1" s="1"/>
  <c r="A266" i="1"/>
  <c r="B266" i="1" s="1"/>
  <c r="C266" i="1"/>
  <c r="D266" i="1"/>
  <c r="E266" i="1" s="1"/>
  <c r="F266" i="1"/>
  <c r="G266" i="1" s="1"/>
  <c r="H266" i="1"/>
  <c r="J266" i="1"/>
  <c r="A267" i="1"/>
  <c r="B267" i="1" s="1"/>
  <c r="X268" i="1" s="1"/>
  <c r="C267" i="1"/>
  <c r="D267" i="1"/>
  <c r="E267" i="1" s="1"/>
  <c r="F267" i="1"/>
  <c r="G267" i="1" s="1"/>
  <c r="H267" i="1"/>
  <c r="J267" i="1"/>
  <c r="A268" i="1"/>
  <c r="B268" i="1" s="1"/>
  <c r="C268" i="1"/>
  <c r="D268" i="1"/>
  <c r="E268" i="1" s="1"/>
  <c r="F268" i="1"/>
  <c r="G268" i="1" s="1"/>
  <c r="H268" i="1"/>
  <c r="J268" i="1"/>
  <c r="A269" i="1"/>
  <c r="B269" i="1" s="1"/>
  <c r="C269" i="1"/>
  <c r="D269" i="1"/>
  <c r="E269" i="1" s="1"/>
  <c r="F269" i="1"/>
  <c r="G269" i="1" s="1"/>
  <c r="H269" i="1"/>
  <c r="J269" i="1"/>
  <c r="A270" i="1"/>
  <c r="B270" i="1" s="1"/>
  <c r="C270" i="1"/>
  <c r="D270" i="1"/>
  <c r="E270" i="1" s="1"/>
  <c r="F270" i="1"/>
  <c r="G270" i="1" s="1"/>
  <c r="H270" i="1"/>
  <c r="J270" i="1"/>
  <c r="Q270" i="1" s="1"/>
  <c r="BG272" i="1" s="1"/>
  <c r="A271" i="1"/>
  <c r="B271" i="1" s="1"/>
  <c r="X272" i="1" s="1"/>
  <c r="C271" i="1"/>
  <c r="D271" i="1"/>
  <c r="E271" i="1" s="1"/>
  <c r="F271" i="1"/>
  <c r="G271" i="1" s="1"/>
  <c r="H271" i="1"/>
  <c r="J271" i="1"/>
  <c r="Q271" i="1" s="1"/>
  <c r="BG273" i="1" s="1"/>
  <c r="A272" i="1"/>
  <c r="B272" i="1" s="1"/>
  <c r="C272" i="1"/>
  <c r="D272" i="1"/>
  <c r="E272" i="1" s="1"/>
  <c r="F272" i="1"/>
  <c r="G272" i="1" s="1"/>
  <c r="H272" i="1"/>
  <c r="J272" i="1"/>
  <c r="A273" i="1"/>
  <c r="B273" i="1" s="1"/>
  <c r="C273" i="1"/>
  <c r="D273" i="1"/>
  <c r="E273" i="1" s="1"/>
  <c r="F273" i="1"/>
  <c r="G273" i="1" s="1"/>
  <c r="H273" i="1"/>
  <c r="J273" i="1"/>
  <c r="Q273" i="1" s="1"/>
  <c r="BG275" i="1" s="1"/>
  <c r="A274" i="1"/>
  <c r="B274" i="1" s="1"/>
  <c r="C274" i="1"/>
  <c r="D274" i="1"/>
  <c r="E274" i="1" s="1"/>
  <c r="F274" i="1"/>
  <c r="G274" i="1" s="1"/>
  <c r="H274" i="1"/>
  <c r="J274" i="1"/>
  <c r="Q274" i="1" s="1"/>
  <c r="BG276" i="1" s="1"/>
  <c r="A275" i="1"/>
  <c r="B275" i="1" s="1"/>
  <c r="X276" i="1" s="1"/>
  <c r="C275" i="1"/>
  <c r="D275" i="1"/>
  <c r="E275" i="1" s="1"/>
  <c r="F275" i="1"/>
  <c r="G275" i="1" s="1"/>
  <c r="H275" i="1"/>
  <c r="J275" i="1"/>
  <c r="M275" i="1" s="1"/>
  <c r="N275" i="1" s="1"/>
  <c r="A276" i="1"/>
  <c r="B276" i="1" s="1"/>
  <c r="C276" i="1"/>
  <c r="D276" i="1"/>
  <c r="E276" i="1" s="1"/>
  <c r="F276" i="1"/>
  <c r="G276" i="1" s="1"/>
  <c r="H276" i="1"/>
  <c r="J276" i="1"/>
  <c r="A277" i="1"/>
  <c r="B277" i="1" s="1"/>
  <c r="C277" i="1"/>
  <c r="D277" i="1"/>
  <c r="E277" i="1" s="1"/>
  <c r="F277" i="1"/>
  <c r="G277" i="1" s="1"/>
  <c r="H277" i="1"/>
  <c r="J277" i="1"/>
  <c r="R277" i="1" s="1"/>
  <c r="A278" i="1"/>
  <c r="B278" i="1" s="1"/>
  <c r="C278" i="1"/>
  <c r="D278" i="1"/>
  <c r="E278" i="1" s="1"/>
  <c r="F278" i="1"/>
  <c r="G278" i="1" s="1"/>
  <c r="H278" i="1"/>
  <c r="J278" i="1"/>
  <c r="A279" i="1"/>
  <c r="B279" i="1" s="1"/>
  <c r="X280" i="1" s="1"/>
  <c r="C279" i="1"/>
  <c r="D279" i="1"/>
  <c r="E279" i="1" s="1"/>
  <c r="F279" i="1"/>
  <c r="G279" i="1" s="1"/>
  <c r="H279" i="1"/>
  <c r="J279" i="1"/>
  <c r="A280" i="1"/>
  <c r="B280" i="1" s="1"/>
  <c r="C280" i="1"/>
  <c r="D280" i="1"/>
  <c r="E280" i="1" s="1"/>
  <c r="F280" i="1"/>
  <c r="G280" i="1" s="1"/>
  <c r="H280" i="1"/>
  <c r="J280" i="1"/>
  <c r="A281" i="1"/>
  <c r="B281" i="1" s="1"/>
  <c r="C281" i="1"/>
  <c r="D281" i="1"/>
  <c r="E281" i="1" s="1"/>
  <c r="F281" i="1"/>
  <c r="G281" i="1" s="1"/>
  <c r="H281" i="1"/>
  <c r="J281" i="1"/>
  <c r="A282" i="1"/>
  <c r="B282" i="1" s="1"/>
  <c r="C282" i="1"/>
  <c r="D282" i="1"/>
  <c r="E282" i="1" s="1"/>
  <c r="F282" i="1"/>
  <c r="G282" i="1" s="1"/>
  <c r="H282" i="1"/>
  <c r="J282" i="1"/>
  <c r="A283" i="1"/>
  <c r="B283" i="1" s="1"/>
  <c r="X284" i="1" s="1"/>
  <c r="C283" i="1"/>
  <c r="D283" i="1"/>
  <c r="E283" i="1" s="1"/>
  <c r="F283" i="1"/>
  <c r="G283" i="1" s="1"/>
  <c r="H283" i="1"/>
  <c r="J283" i="1"/>
  <c r="Q283" i="1" s="1"/>
  <c r="BG285" i="1" s="1"/>
  <c r="A284" i="1"/>
  <c r="B284" i="1" s="1"/>
  <c r="C284" i="1"/>
  <c r="D284" i="1"/>
  <c r="E284" i="1" s="1"/>
  <c r="F284" i="1"/>
  <c r="G284" i="1" s="1"/>
  <c r="H284" i="1"/>
  <c r="J284" i="1"/>
  <c r="A285" i="1"/>
  <c r="B285" i="1" s="1"/>
  <c r="C285" i="1"/>
  <c r="D285" i="1"/>
  <c r="E285" i="1" s="1"/>
  <c r="F285" i="1"/>
  <c r="G285" i="1" s="1"/>
  <c r="H285" i="1"/>
  <c r="J285" i="1"/>
  <c r="A286" i="1"/>
  <c r="B286" i="1" s="1"/>
  <c r="C286" i="1"/>
  <c r="D286" i="1"/>
  <c r="E286" i="1" s="1"/>
  <c r="F286" i="1"/>
  <c r="G286" i="1" s="1"/>
  <c r="H286" i="1"/>
  <c r="J286" i="1"/>
  <c r="M286" i="1" s="1"/>
  <c r="N286" i="1" s="1"/>
  <c r="A287" i="1"/>
  <c r="B287" i="1" s="1"/>
  <c r="X288" i="1" s="1"/>
  <c r="C287" i="1"/>
  <c r="D287" i="1"/>
  <c r="E287" i="1" s="1"/>
  <c r="F287" i="1"/>
  <c r="G287" i="1" s="1"/>
  <c r="H287" i="1"/>
  <c r="J287" i="1"/>
  <c r="M287" i="1" s="1"/>
  <c r="N287" i="1" s="1"/>
  <c r="A288" i="1"/>
  <c r="B288" i="1" s="1"/>
  <c r="C288" i="1"/>
  <c r="D288" i="1"/>
  <c r="E288" i="1" s="1"/>
  <c r="F288" i="1"/>
  <c r="G288" i="1" s="1"/>
  <c r="H288" i="1"/>
  <c r="J288" i="1"/>
  <c r="R288" i="1" s="1"/>
  <c r="A289" i="1"/>
  <c r="B289" i="1" s="1"/>
  <c r="C289" i="1"/>
  <c r="D289" i="1"/>
  <c r="E289" i="1" s="1"/>
  <c r="F289" i="1"/>
  <c r="G289" i="1" s="1"/>
  <c r="H289" i="1"/>
  <c r="J289" i="1"/>
  <c r="Q289" i="1" s="1"/>
  <c r="BG291" i="1" s="1"/>
  <c r="A290" i="1"/>
  <c r="B290" i="1" s="1"/>
  <c r="C290" i="1"/>
  <c r="D290" i="1"/>
  <c r="E290" i="1" s="1"/>
  <c r="F290" i="1"/>
  <c r="G290" i="1" s="1"/>
  <c r="H290" i="1"/>
  <c r="J290" i="1"/>
  <c r="R290" i="1" s="1"/>
  <c r="A291" i="1"/>
  <c r="B291" i="1" s="1"/>
  <c r="X292" i="1" s="1"/>
  <c r="C291" i="1"/>
  <c r="D291" i="1"/>
  <c r="E291" i="1" s="1"/>
  <c r="F291" i="1"/>
  <c r="G291" i="1" s="1"/>
  <c r="H291" i="1"/>
  <c r="J291" i="1"/>
  <c r="A292" i="1"/>
  <c r="B292" i="1" s="1"/>
  <c r="C292" i="1"/>
  <c r="D292" i="1"/>
  <c r="E292" i="1" s="1"/>
  <c r="F292" i="1"/>
  <c r="G292" i="1" s="1"/>
  <c r="H292" i="1"/>
  <c r="J292" i="1"/>
  <c r="A293" i="1"/>
  <c r="B293" i="1" s="1"/>
  <c r="C293" i="1"/>
  <c r="D293" i="1"/>
  <c r="E293" i="1" s="1"/>
  <c r="F293" i="1"/>
  <c r="G293" i="1" s="1"/>
  <c r="H293" i="1"/>
  <c r="J293" i="1"/>
  <c r="Q293" i="1" s="1"/>
  <c r="BG295" i="1" s="1"/>
  <c r="A294" i="1"/>
  <c r="B294" i="1" s="1"/>
  <c r="C294" i="1"/>
  <c r="D294" i="1"/>
  <c r="E294" i="1" s="1"/>
  <c r="F294" i="1"/>
  <c r="G294" i="1" s="1"/>
  <c r="H294" i="1"/>
  <c r="J294" i="1"/>
  <c r="R294" i="1" s="1"/>
  <c r="A295" i="1"/>
  <c r="B295" i="1" s="1"/>
  <c r="X296" i="1" s="1"/>
  <c r="C295" i="1"/>
  <c r="D295" i="1"/>
  <c r="E295" i="1" s="1"/>
  <c r="F295" i="1"/>
  <c r="G295" i="1" s="1"/>
  <c r="H295" i="1"/>
  <c r="J295" i="1"/>
  <c r="A296" i="1"/>
  <c r="B296" i="1" s="1"/>
  <c r="C296" i="1"/>
  <c r="D296" i="1"/>
  <c r="E296" i="1" s="1"/>
  <c r="F296" i="1"/>
  <c r="G296" i="1" s="1"/>
  <c r="H296" i="1"/>
  <c r="J296" i="1"/>
  <c r="R296" i="1" s="1"/>
  <c r="A297" i="1"/>
  <c r="B297" i="1" s="1"/>
  <c r="C297" i="1"/>
  <c r="D297" i="1"/>
  <c r="E297" i="1" s="1"/>
  <c r="F297" i="1"/>
  <c r="G297" i="1" s="1"/>
  <c r="H297" i="1"/>
  <c r="J297" i="1"/>
  <c r="Q297" i="1" s="1"/>
  <c r="BG299" i="1" s="1"/>
  <c r="A298" i="1"/>
  <c r="B298" i="1" s="1"/>
  <c r="C298" i="1"/>
  <c r="D298" i="1"/>
  <c r="E298" i="1" s="1"/>
  <c r="F298" i="1"/>
  <c r="G298" i="1" s="1"/>
  <c r="H298" i="1"/>
  <c r="J298" i="1"/>
  <c r="Q298" i="1" s="1"/>
  <c r="BG300" i="1" s="1"/>
  <c r="A299" i="1"/>
  <c r="B299" i="1" s="1"/>
  <c r="X300" i="1" s="1"/>
  <c r="C299" i="1"/>
  <c r="D299" i="1"/>
  <c r="E299" i="1" s="1"/>
  <c r="F299" i="1"/>
  <c r="G299" i="1" s="1"/>
  <c r="H299" i="1"/>
  <c r="J299" i="1"/>
  <c r="A300" i="1"/>
  <c r="B300" i="1" s="1"/>
  <c r="C300" i="1"/>
  <c r="D300" i="1"/>
  <c r="E300" i="1" s="1"/>
  <c r="F300" i="1"/>
  <c r="G300" i="1" s="1"/>
  <c r="H300" i="1"/>
  <c r="J300" i="1"/>
  <c r="R300" i="1" s="1"/>
  <c r="A301" i="1"/>
  <c r="B301" i="1" s="1"/>
  <c r="C301" i="1"/>
  <c r="D301" i="1"/>
  <c r="E301" i="1" s="1"/>
  <c r="F301" i="1"/>
  <c r="G301" i="1" s="1"/>
  <c r="H301" i="1"/>
  <c r="J301" i="1"/>
  <c r="Q301" i="1" s="1"/>
  <c r="BG303" i="1" s="1"/>
  <c r="A302" i="1"/>
  <c r="B302" i="1" s="1"/>
  <c r="C302" i="1"/>
  <c r="D302" i="1"/>
  <c r="E302" i="1" s="1"/>
  <c r="F302" i="1"/>
  <c r="G302" i="1" s="1"/>
  <c r="H302" i="1"/>
  <c r="J302" i="1"/>
  <c r="A303" i="1"/>
  <c r="B303" i="1" s="1"/>
  <c r="X304" i="1" s="1"/>
  <c r="C303" i="1"/>
  <c r="D303" i="1"/>
  <c r="E303" i="1" s="1"/>
  <c r="F303" i="1"/>
  <c r="G303" i="1" s="1"/>
  <c r="H303" i="1"/>
  <c r="J303" i="1"/>
  <c r="M303" i="1" s="1"/>
  <c r="N303" i="1" s="1"/>
  <c r="A304" i="1"/>
  <c r="B304" i="1" s="1"/>
  <c r="C304" i="1"/>
  <c r="D304" i="1"/>
  <c r="E304" i="1" s="1"/>
  <c r="F304" i="1"/>
  <c r="G304" i="1" s="1"/>
  <c r="H304" i="1"/>
  <c r="J304" i="1"/>
  <c r="A305" i="1"/>
  <c r="B305" i="1" s="1"/>
  <c r="C305" i="1"/>
  <c r="D305" i="1"/>
  <c r="E305" i="1" s="1"/>
  <c r="F305" i="1"/>
  <c r="G305" i="1" s="1"/>
  <c r="H305" i="1"/>
  <c r="J305" i="1"/>
  <c r="Q305" i="1" s="1"/>
  <c r="BG307" i="1" s="1"/>
  <c r="A306" i="1"/>
  <c r="B306" i="1" s="1"/>
  <c r="C306" i="1"/>
  <c r="D306" i="1"/>
  <c r="E306" i="1" s="1"/>
  <c r="F306" i="1"/>
  <c r="G306" i="1" s="1"/>
  <c r="H306" i="1"/>
  <c r="J306" i="1"/>
  <c r="M306" i="1" s="1"/>
  <c r="N306" i="1" s="1"/>
  <c r="A307" i="1"/>
  <c r="B307" i="1" s="1"/>
  <c r="X308" i="1" s="1"/>
  <c r="C307" i="1"/>
  <c r="D307" i="1"/>
  <c r="E307" i="1" s="1"/>
  <c r="F307" i="1"/>
  <c r="G307" i="1" s="1"/>
  <c r="H307" i="1"/>
  <c r="J307" i="1"/>
  <c r="R307" i="1" s="1"/>
  <c r="A308" i="1"/>
  <c r="B308" i="1" s="1"/>
  <c r="C308" i="1"/>
  <c r="D308" i="1"/>
  <c r="E308" i="1" s="1"/>
  <c r="F308" i="1"/>
  <c r="G308" i="1" s="1"/>
  <c r="H308" i="1"/>
  <c r="J308" i="1"/>
  <c r="M308" i="1" s="1"/>
  <c r="A309" i="1"/>
  <c r="B309" i="1" s="1"/>
  <c r="C309" i="1"/>
  <c r="D309" i="1"/>
  <c r="E309" i="1" s="1"/>
  <c r="F309" i="1"/>
  <c r="G309" i="1" s="1"/>
  <c r="H309" i="1"/>
  <c r="J309" i="1"/>
  <c r="A310" i="1"/>
  <c r="B310" i="1" s="1"/>
  <c r="C310" i="1"/>
  <c r="D310" i="1"/>
  <c r="E310" i="1" s="1"/>
  <c r="F310" i="1"/>
  <c r="G310" i="1" s="1"/>
  <c r="H310" i="1"/>
  <c r="J310" i="1"/>
  <c r="A311" i="1"/>
  <c r="B311" i="1" s="1"/>
  <c r="X312" i="1" s="1"/>
  <c r="C311" i="1"/>
  <c r="D311" i="1"/>
  <c r="E311" i="1" s="1"/>
  <c r="F311" i="1"/>
  <c r="G311" i="1" s="1"/>
  <c r="H311" i="1"/>
  <c r="J311" i="1"/>
  <c r="R311" i="1" s="1"/>
  <c r="A312" i="1"/>
  <c r="B312" i="1" s="1"/>
  <c r="C312" i="1"/>
  <c r="D312" i="1"/>
  <c r="E312" i="1" s="1"/>
  <c r="F312" i="1"/>
  <c r="G312" i="1" s="1"/>
  <c r="H312" i="1"/>
  <c r="J312" i="1"/>
  <c r="R312" i="1" s="1"/>
  <c r="A313" i="1"/>
  <c r="B313" i="1" s="1"/>
  <c r="C313" i="1"/>
  <c r="D313" i="1"/>
  <c r="E313" i="1" s="1"/>
  <c r="F313" i="1"/>
  <c r="G313" i="1" s="1"/>
  <c r="H313" i="1"/>
  <c r="J313" i="1"/>
  <c r="Q313" i="1" s="1"/>
  <c r="BG315" i="1" s="1"/>
  <c r="A314" i="1"/>
  <c r="B314" i="1" s="1"/>
  <c r="C314" i="1"/>
  <c r="D314" i="1"/>
  <c r="E314" i="1" s="1"/>
  <c r="F314" i="1"/>
  <c r="G314" i="1" s="1"/>
  <c r="H314" i="1"/>
  <c r="J314" i="1"/>
  <c r="M314" i="1" s="1"/>
  <c r="N314" i="1" s="1"/>
  <c r="A315" i="1"/>
  <c r="B315" i="1" s="1"/>
  <c r="X316" i="1" s="1"/>
  <c r="C315" i="1"/>
  <c r="D315" i="1"/>
  <c r="E315" i="1" s="1"/>
  <c r="F315" i="1"/>
  <c r="G315" i="1" s="1"/>
  <c r="H315" i="1"/>
  <c r="J315" i="1"/>
  <c r="R315" i="1" s="1"/>
  <c r="A316" i="1"/>
  <c r="B316" i="1" s="1"/>
  <c r="C316" i="1"/>
  <c r="D316" i="1"/>
  <c r="E316" i="1" s="1"/>
  <c r="F316" i="1"/>
  <c r="G316" i="1" s="1"/>
  <c r="H316" i="1"/>
  <c r="J316" i="1"/>
  <c r="R316" i="1" s="1"/>
  <c r="A317" i="1"/>
  <c r="B317" i="1" s="1"/>
  <c r="C317" i="1"/>
  <c r="D317" i="1"/>
  <c r="E317" i="1" s="1"/>
  <c r="F317" i="1"/>
  <c r="G317" i="1" s="1"/>
  <c r="H317" i="1"/>
  <c r="J317" i="1"/>
  <c r="Q317" i="1" s="1"/>
  <c r="BG319" i="1" s="1"/>
  <c r="A318" i="1"/>
  <c r="B318" i="1" s="1"/>
  <c r="C318" i="1"/>
  <c r="D318" i="1"/>
  <c r="E318" i="1" s="1"/>
  <c r="F318" i="1"/>
  <c r="G318" i="1" s="1"/>
  <c r="H318" i="1"/>
  <c r="J318" i="1"/>
  <c r="A319" i="1"/>
  <c r="B319" i="1" s="1"/>
  <c r="X320" i="1" s="1"/>
  <c r="C319" i="1"/>
  <c r="D319" i="1"/>
  <c r="E319" i="1" s="1"/>
  <c r="F319" i="1"/>
  <c r="G319" i="1" s="1"/>
  <c r="H319" i="1"/>
  <c r="J319" i="1"/>
  <c r="R319" i="1" s="1"/>
  <c r="A320" i="1"/>
  <c r="B320" i="1" s="1"/>
  <c r="C320" i="1"/>
  <c r="D320" i="1"/>
  <c r="E320" i="1" s="1"/>
  <c r="F320" i="1"/>
  <c r="G320" i="1" s="1"/>
  <c r="H320" i="1"/>
  <c r="J320" i="1"/>
  <c r="R320" i="1" s="1"/>
  <c r="A321" i="1"/>
  <c r="B321" i="1" s="1"/>
  <c r="C321" i="1"/>
  <c r="D321" i="1"/>
  <c r="E321" i="1" s="1"/>
  <c r="F321" i="1"/>
  <c r="G321" i="1" s="1"/>
  <c r="H321" i="1"/>
  <c r="J321" i="1"/>
  <c r="M321" i="1" s="1"/>
  <c r="N321" i="1" s="1"/>
  <c r="A322" i="1"/>
  <c r="B322" i="1" s="1"/>
  <c r="C322" i="1"/>
  <c r="D322" i="1"/>
  <c r="E322" i="1" s="1"/>
  <c r="F322" i="1"/>
  <c r="G322" i="1" s="1"/>
  <c r="H322" i="1"/>
  <c r="J322" i="1"/>
  <c r="M322" i="1" s="1"/>
  <c r="N322" i="1" s="1"/>
  <c r="A323" i="1"/>
  <c r="B323" i="1" s="1"/>
  <c r="X324" i="1" s="1"/>
  <c r="C323" i="1"/>
  <c r="D323" i="1"/>
  <c r="E323" i="1" s="1"/>
  <c r="F323" i="1"/>
  <c r="G323" i="1" s="1"/>
  <c r="H323" i="1"/>
  <c r="J323" i="1"/>
  <c r="R323" i="1" s="1"/>
  <c r="A324" i="1"/>
  <c r="B324" i="1" s="1"/>
  <c r="C324" i="1"/>
  <c r="D324" i="1"/>
  <c r="E324" i="1" s="1"/>
  <c r="F324" i="1"/>
  <c r="G324" i="1" s="1"/>
  <c r="H324" i="1"/>
  <c r="J324" i="1"/>
  <c r="M324" i="1" s="1"/>
  <c r="A325" i="1"/>
  <c r="B325" i="1" s="1"/>
  <c r="C325" i="1"/>
  <c r="D325" i="1"/>
  <c r="E325" i="1" s="1"/>
  <c r="F325" i="1"/>
  <c r="G325" i="1" s="1"/>
  <c r="H325" i="1"/>
  <c r="J325" i="1"/>
  <c r="R325" i="1" s="1"/>
  <c r="A326" i="1"/>
  <c r="B326" i="1" s="1"/>
  <c r="C326" i="1"/>
  <c r="D326" i="1"/>
  <c r="E326" i="1" s="1"/>
  <c r="F326" i="1"/>
  <c r="G326" i="1" s="1"/>
  <c r="H326" i="1"/>
  <c r="J326" i="1"/>
  <c r="M326" i="1" s="1"/>
  <c r="N326" i="1" s="1"/>
  <c r="A327" i="1"/>
  <c r="B327" i="1" s="1"/>
  <c r="X328" i="1" s="1"/>
  <c r="C327" i="1"/>
  <c r="D327" i="1"/>
  <c r="E327" i="1" s="1"/>
  <c r="F327" i="1"/>
  <c r="G327" i="1" s="1"/>
  <c r="H327" i="1"/>
  <c r="J327" i="1"/>
  <c r="R327" i="1" s="1"/>
  <c r="A328" i="1"/>
  <c r="B328" i="1" s="1"/>
  <c r="C328" i="1"/>
  <c r="D328" i="1"/>
  <c r="E328" i="1" s="1"/>
  <c r="F328" i="1"/>
  <c r="G328" i="1" s="1"/>
  <c r="H328" i="1"/>
  <c r="J328" i="1"/>
  <c r="A329" i="1"/>
  <c r="B329" i="1" s="1"/>
  <c r="C329" i="1"/>
  <c r="D329" i="1"/>
  <c r="E329" i="1" s="1"/>
  <c r="F329" i="1"/>
  <c r="G329" i="1" s="1"/>
  <c r="H329" i="1"/>
  <c r="J329" i="1"/>
  <c r="Q329" i="1" s="1"/>
  <c r="BG331" i="1" s="1"/>
  <c r="A330" i="1"/>
  <c r="B330" i="1" s="1"/>
  <c r="C330" i="1"/>
  <c r="D330" i="1"/>
  <c r="E330" i="1" s="1"/>
  <c r="F330" i="1"/>
  <c r="G330" i="1" s="1"/>
  <c r="H330" i="1"/>
  <c r="J330" i="1"/>
  <c r="A331" i="1"/>
  <c r="B331" i="1" s="1"/>
  <c r="X332" i="1" s="1"/>
  <c r="C331" i="1"/>
  <c r="D331" i="1"/>
  <c r="E331" i="1" s="1"/>
  <c r="F331" i="1"/>
  <c r="G331" i="1" s="1"/>
  <c r="H331" i="1"/>
  <c r="J331" i="1"/>
  <c r="A332" i="1"/>
  <c r="B332" i="1" s="1"/>
  <c r="C332" i="1"/>
  <c r="D332" i="1"/>
  <c r="E332" i="1" s="1"/>
  <c r="F332" i="1"/>
  <c r="G332" i="1" s="1"/>
  <c r="H332" i="1"/>
  <c r="J332" i="1"/>
  <c r="A333" i="1"/>
  <c r="B333" i="1" s="1"/>
  <c r="X334" i="1" s="1"/>
  <c r="C333" i="1"/>
  <c r="D333" i="1"/>
  <c r="E333" i="1" s="1"/>
  <c r="F333" i="1"/>
  <c r="G333" i="1" s="1"/>
  <c r="H333" i="1"/>
  <c r="J333" i="1"/>
  <c r="Q333" i="1" s="1"/>
  <c r="BG335" i="1" s="1"/>
  <c r="A334" i="1"/>
  <c r="B334" i="1" s="1"/>
  <c r="C334" i="1"/>
  <c r="D334" i="1"/>
  <c r="E334" i="1" s="1"/>
  <c r="F334" i="1"/>
  <c r="G334" i="1" s="1"/>
  <c r="H334" i="1"/>
  <c r="J334" i="1"/>
  <c r="A335" i="1"/>
  <c r="B335" i="1" s="1"/>
  <c r="X336" i="1" s="1"/>
  <c r="C335" i="1"/>
  <c r="D335" i="1"/>
  <c r="E335" i="1" s="1"/>
  <c r="F335" i="1"/>
  <c r="G335" i="1" s="1"/>
  <c r="H335" i="1"/>
  <c r="J335" i="1"/>
  <c r="R335" i="1" s="1"/>
  <c r="A336" i="1"/>
  <c r="B336" i="1" s="1"/>
  <c r="C336" i="1"/>
  <c r="D336" i="1"/>
  <c r="E336" i="1" s="1"/>
  <c r="F336" i="1"/>
  <c r="G336" i="1" s="1"/>
  <c r="H336" i="1"/>
  <c r="J336" i="1"/>
  <c r="M336" i="1" s="1"/>
  <c r="A337" i="1"/>
  <c r="B337" i="1" s="1"/>
  <c r="X338" i="1" s="1"/>
  <c r="C337" i="1"/>
  <c r="D337" i="1"/>
  <c r="E337" i="1" s="1"/>
  <c r="F337" i="1"/>
  <c r="G337" i="1" s="1"/>
  <c r="H337" i="1"/>
  <c r="J337" i="1"/>
  <c r="R337" i="1" s="1"/>
  <c r="A338" i="1"/>
  <c r="B338" i="1" s="1"/>
  <c r="C338" i="1"/>
  <c r="D338" i="1"/>
  <c r="E338" i="1" s="1"/>
  <c r="F338" i="1"/>
  <c r="G338" i="1" s="1"/>
  <c r="H338" i="1"/>
  <c r="J338" i="1"/>
  <c r="A339" i="1"/>
  <c r="B339" i="1" s="1"/>
  <c r="X340" i="1" s="1"/>
  <c r="C339" i="1"/>
  <c r="D339" i="1"/>
  <c r="E339" i="1" s="1"/>
  <c r="F339" i="1"/>
  <c r="G339" i="1" s="1"/>
  <c r="H339" i="1"/>
  <c r="J339" i="1"/>
  <c r="A340" i="1"/>
  <c r="B340" i="1" s="1"/>
  <c r="C340" i="1"/>
  <c r="D340" i="1"/>
  <c r="E340" i="1" s="1"/>
  <c r="F340" i="1"/>
  <c r="G340" i="1" s="1"/>
  <c r="H340" i="1"/>
  <c r="J340" i="1"/>
  <c r="R340" i="1" s="1"/>
  <c r="A341" i="1"/>
  <c r="B341" i="1" s="1"/>
  <c r="X342" i="1" s="1"/>
  <c r="C341" i="1"/>
  <c r="D341" i="1"/>
  <c r="E341" i="1" s="1"/>
  <c r="F341" i="1"/>
  <c r="G341" i="1" s="1"/>
  <c r="H341" i="1"/>
  <c r="J341" i="1"/>
  <c r="M341" i="1" s="1"/>
  <c r="N341" i="1" s="1"/>
  <c r="A342" i="1"/>
  <c r="B342" i="1" s="1"/>
  <c r="C342" i="1"/>
  <c r="D342" i="1"/>
  <c r="E342" i="1" s="1"/>
  <c r="F342" i="1"/>
  <c r="G342" i="1" s="1"/>
  <c r="H342" i="1"/>
  <c r="J342" i="1"/>
  <c r="A343" i="1"/>
  <c r="B343" i="1" s="1"/>
  <c r="X344" i="1" s="1"/>
  <c r="C343" i="1"/>
  <c r="D343" i="1"/>
  <c r="E343" i="1" s="1"/>
  <c r="F343" i="1"/>
  <c r="G343" i="1" s="1"/>
  <c r="H343" i="1"/>
  <c r="J343" i="1"/>
  <c r="R343" i="1" s="1"/>
  <c r="A344" i="1"/>
  <c r="B344" i="1" s="1"/>
  <c r="C344" i="1"/>
  <c r="D344" i="1"/>
  <c r="E344" i="1" s="1"/>
  <c r="F344" i="1"/>
  <c r="G344" i="1" s="1"/>
  <c r="H344" i="1"/>
  <c r="J344" i="1"/>
  <c r="M344" i="1" s="1"/>
  <c r="A345" i="1"/>
  <c r="B345" i="1" s="1"/>
  <c r="X346" i="1" s="1"/>
  <c r="C345" i="1"/>
  <c r="D345" i="1"/>
  <c r="E345" i="1" s="1"/>
  <c r="F345" i="1"/>
  <c r="G345" i="1" s="1"/>
  <c r="H345" i="1"/>
  <c r="J345" i="1"/>
  <c r="M345" i="1" s="1"/>
  <c r="N345" i="1" s="1"/>
  <c r="A346" i="1"/>
  <c r="B346" i="1" s="1"/>
  <c r="C346" i="1"/>
  <c r="D346" i="1"/>
  <c r="E346" i="1" s="1"/>
  <c r="F346" i="1"/>
  <c r="G346" i="1" s="1"/>
  <c r="H346" i="1"/>
  <c r="J346" i="1"/>
  <c r="A347" i="1"/>
  <c r="B347" i="1" s="1"/>
  <c r="X348" i="1" s="1"/>
  <c r="C347" i="1"/>
  <c r="D347" i="1"/>
  <c r="E347" i="1" s="1"/>
  <c r="F347" i="1"/>
  <c r="G347" i="1" s="1"/>
  <c r="H347" i="1"/>
  <c r="J347" i="1"/>
  <c r="A348" i="1"/>
  <c r="B348" i="1" s="1"/>
  <c r="C348" i="1"/>
  <c r="D348" i="1"/>
  <c r="E348" i="1" s="1"/>
  <c r="F348" i="1"/>
  <c r="G348" i="1" s="1"/>
  <c r="H348" i="1"/>
  <c r="J348" i="1"/>
  <c r="A349" i="1"/>
  <c r="B349" i="1" s="1"/>
  <c r="X350" i="1" s="1"/>
  <c r="C349" i="1"/>
  <c r="D349" i="1"/>
  <c r="E349" i="1" s="1"/>
  <c r="F349" i="1"/>
  <c r="G349" i="1" s="1"/>
  <c r="H349" i="1"/>
  <c r="J349" i="1"/>
  <c r="R349" i="1" s="1"/>
  <c r="A350" i="1"/>
  <c r="B350" i="1" s="1"/>
  <c r="X351" i="1" s="1"/>
  <c r="C350" i="1"/>
  <c r="D350" i="1"/>
  <c r="E350" i="1" s="1"/>
  <c r="F350" i="1"/>
  <c r="G350" i="1" s="1"/>
  <c r="H350" i="1"/>
  <c r="J350" i="1"/>
  <c r="A351" i="1"/>
  <c r="B351" i="1" s="1"/>
  <c r="X352" i="1" s="1"/>
  <c r="C351" i="1"/>
  <c r="D351" i="1"/>
  <c r="E351" i="1" s="1"/>
  <c r="F351" i="1"/>
  <c r="G351" i="1" s="1"/>
  <c r="H351" i="1"/>
  <c r="J351" i="1"/>
  <c r="A352" i="1"/>
  <c r="B352" i="1" s="1"/>
  <c r="C352" i="1"/>
  <c r="D352" i="1"/>
  <c r="E352" i="1" s="1"/>
  <c r="F352" i="1"/>
  <c r="G352" i="1" s="1"/>
  <c r="H352" i="1"/>
  <c r="J352" i="1"/>
  <c r="A353" i="1"/>
  <c r="B353" i="1" s="1"/>
  <c r="X354" i="1" s="1"/>
  <c r="C353" i="1"/>
  <c r="D353" i="1"/>
  <c r="E353" i="1" s="1"/>
  <c r="F353" i="1"/>
  <c r="G353" i="1" s="1"/>
  <c r="H353" i="1"/>
  <c r="J353" i="1"/>
  <c r="Q353" i="1" s="1"/>
  <c r="BG355" i="1" s="1"/>
  <c r="A354" i="1"/>
  <c r="B354" i="1" s="1"/>
  <c r="X355" i="1" s="1"/>
  <c r="C354" i="1"/>
  <c r="D354" i="1"/>
  <c r="E354" i="1" s="1"/>
  <c r="F354" i="1"/>
  <c r="G354" i="1" s="1"/>
  <c r="H354" i="1"/>
  <c r="J354" i="1"/>
  <c r="M354" i="1" s="1"/>
  <c r="N354" i="1" s="1"/>
  <c r="A355" i="1"/>
  <c r="B355" i="1" s="1"/>
  <c r="C355" i="1"/>
  <c r="D355" i="1"/>
  <c r="E355" i="1" s="1"/>
  <c r="F355" i="1"/>
  <c r="G355" i="1" s="1"/>
  <c r="H355" i="1"/>
  <c r="J355" i="1"/>
  <c r="A356" i="1"/>
  <c r="B356" i="1" s="1"/>
  <c r="C356" i="1"/>
  <c r="D356" i="1"/>
  <c r="E356" i="1" s="1"/>
  <c r="F356" i="1"/>
  <c r="G356" i="1" s="1"/>
  <c r="H356" i="1"/>
  <c r="J356" i="1"/>
  <c r="A357" i="1"/>
  <c r="B357" i="1" s="1"/>
  <c r="C357" i="1"/>
  <c r="D357" i="1"/>
  <c r="E357" i="1" s="1"/>
  <c r="F357" i="1"/>
  <c r="G357" i="1" s="1"/>
  <c r="H357" i="1"/>
  <c r="J357" i="1"/>
  <c r="A358" i="1"/>
  <c r="B358" i="1" s="1"/>
  <c r="X359" i="1" s="1"/>
  <c r="C358" i="1"/>
  <c r="D358" i="1"/>
  <c r="E358" i="1" s="1"/>
  <c r="F358" i="1"/>
  <c r="G358" i="1" s="1"/>
  <c r="H358" i="1"/>
  <c r="J358" i="1"/>
  <c r="M358" i="1" s="1"/>
  <c r="N358" i="1" s="1"/>
  <c r="A359" i="1"/>
  <c r="B359" i="1" s="1"/>
  <c r="C359" i="1"/>
  <c r="D359" i="1"/>
  <c r="E359" i="1" s="1"/>
  <c r="F359" i="1"/>
  <c r="G359" i="1" s="1"/>
  <c r="H359" i="1"/>
  <c r="J359" i="1"/>
  <c r="A360" i="1"/>
  <c r="B360" i="1" s="1"/>
  <c r="C360" i="1"/>
  <c r="D360" i="1"/>
  <c r="E360" i="1" s="1"/>
  <c r="F360" i="1"/>
  <c r="G360" i="1" s="1"/>
  <c r="H360" i="1"/>
  <c r="J360" i="1"/>
  <c r="Q360" i="1" s="1"/>
  <c r="BG362" i="1" s="1"/>
  <c r="A361" i="1"/>
  <c r="B361" i="1" s="1"/>
  <c r="C361" i="1"/>
  <c r="D361" i="1"/>
  <c r="E361" i="1" s="1"/>
  <c r="F361" i="1"/>
  <c r="G361" i="1" s="1"/>
  <c r="H361" i="1"/>
  <c r="J361" i="1"/>
  <c r="A362" i="1"/>
  <c r="B362" i="1" s="1"/>
  <c r="X363" i="1" s="1"/>
  <c r="C362" i="1"/>
  <c r="D362" i="1"/>
  <c r="E362" i="1" s="1"/>
  <c r="F362" i="1"/>
  <c r="G362" i="1" s="1"/>
  <c r="H362" i="1"/>
  <c r="J362" i="1"/>
  <c r="A363" i="1"/>
  <c r="B363" i="1" s="1"/>
  <c r="C363" i="1"/>
  <c r="D363" i="1"/>
  <c r="E363" i="1" s="1"/>
  <c r="F363" i="1"/>
  <c r="G363" i="1" s="1"/>
  <c r="H363" i="1"/>
  <c r="J363" i="1"/>
  <c r="A364" i="1"/>
  <c r="B364" i="1" s="1"/>
  <c r="C364" i="1"/>
  <c r="D364" i="1"/>
  <c r="E364" i="1" s="1"/>
  <c r="F364" i="1"/>
  <c r="G364" i="1" s="1"/>
  <c r="H364" i="1"/>
  <c r="J364" i="1"/>
  <c r="M364" i="1" s="1"/>
  <c r="A365" i="1"/>
  <c r="B365" i="1" s="1"/>
  <c r="C365" i="1"/>
  <c r="D365" i="1"/>
  <c r="E365" i="1" s="1"/>
  <c r="F365" i="1"/>
  <c r="G365" i="1" s="1"/>
  <c r="H365" i="1"/>
  <c r="J365" i="1"/>
  <c r="A366" i="1"/>
  <c r="B366" i="1" s="1"/>
  <c r="X367" i="1" s="1"/>
  <c r="C366" i="1"/>
  <c r="D366" i="1"/>
  <c r="E366" i="1" s="1"/>
  <c r="F366" i="1"/>
  <c r="G366" i="1" s="1"/>
  <c r="H366" i="1"/>
  <c r="J366" i="1"/>
  <c r="A367" i="1"/>
  <c r="B367" i="1" s="1"/>
  <c r="C367" i="1"/>
  <c r="D367" i="1"/>
  <c r="E367" i="1" s="1"/>
  <c r="F367" i="1"/>
  <c r="G367" i="1" s="1"/>
  <c r="H367" i="1"/>
  <c r="J367" i="1"/>
  <c r="A368" i="1"/>
  <c r="B368" i="1" s="1"/>
  <c r="C368" i="1"/>
  <c r="D368" i="1"/>
  <c r="E368" i="1" s="1"/>
  <c r="F368" i="1"/>
  <c r="G368" i="1" s="1"/>
  <c r="H368" i="1"/>
  <c r="J368" i="1"/>
  <c r="Q368" i="1" s="1"/>
  <c r="BG370" i="1" s="1"/>
  <c r="A369" i="1"/>
  <c r="B369" i="1" s="1"/>
  <c r="C369" i="1"/>
  <c r="D369" i="1"/>
  <c r="E369" i="1" s="1"/>
  <c r="F369" i="1"/>
  <c r="G369" i="1" s="1"/>
  <c r="H369" i="1"/>
  <c r="J369" i="1"/>
  <c r="Q369" i="1" s="1"/>
  <c r="BG371" i="1" s="1"/>
  <c r="A370" i="1"/>
  <c r="B370" i="1" s="1"/>
  <c r="X371" i="1" s="1"/>
  <c r="C370" i="1"/>
  <c r="D370" i="1"/>
  <c r="E370" i="1" s="1"/>
  <c r="F370" i="1"/>
  <c r="G370" i="1" s="1"/>
  <c r="H370" i="1"/>
  <c r="J370" i="1"/>
  <c r="A371" i="1"/>
  <c r="B371" i="1" s="1"/>
  <c r="C371" i="1"/>
  <c r="D371" i="1"/>
  <c r="E371" i="1" s="1"/>
  <c r="F371" i="1"/>
  <c r="G371" i="1" s="1"/>
  <c r="H371" i="1"/>
  <c r="J371" i="1"/>
  <c r="Q371" i="1" s="1"/>
  <c r="BG373" i="1" s="1"/>
  <c r="A372" i="1"/>
  <c r="B372" i="1" s="1"/>
  <c r="C372" i="1"/>
  <c r="D372" i="1"/>
  <c r="E372" i="1" s="1"/>
  <c r="F372" i="1"/>
  <c r="G372" i="1" s="1"/>
  <c r="H372" i="1"/>
  <c r="J372" i="1"/>
  <c r="Q372" i="1" s="1"/>
  <c r="BG374" i="1" s="1"/>
  <c r="A373" i="1"/>
  <c r="B373" i="1" s="1"/>
  <c r="C373" i="1"/>
  <c r="D373" i="1"/>
  <c r="E373" i="1" s="1"/>
  <c r="F373" i="1"/>
  <c r="G373" i="1" s="1"/>
  <c r="H373" i="1"/>
  <c r="J373" i="1"/>
  <c r="R373" i="1" s="1"/>
  <c r="A374" i="1"/>
  <c r="B374" i="1" s="1"/>
  <c r="X375" i="1" s="1"/>
  <c r="C374" i="1"/>
  <c r="D374" i="1"/>
  <c r="E374" i="1" s="1"/>
  <c r="F374" i="1"/>
  <c r="G374" i="1" s="1"/>
  <c r="H374" i="1"/>
  <c r="J374" i="1"/>
  <c r="A375" i="1"/>
  <c r="B375" i="1" s="1"/>
  <c r="C375" i="1"/>
  <c r="D375" i="1"/>
  <c r="E375" i="1" s="1"/>
  <c r="F375" i="1"/>
  <c r="G375" i="1" s="1"/>
  <c r="H375" i="1"/>
  <c r="J375" i="1"/>
  <c r="M375" i="1" s="1"/>
  <c r="A376" i="1"/>
  <c r="B376" i="1" s="1"/>
  <c r="C376" i="1"/>
  <c r="D376" i="1"/>
  <c r="E376" i="1" s="1"/>
  <c r="F376" i="1"/>
  <c r="G376" i="1" s="1"/>
  <c r="H376" i="1"/>
  <c r="J376" i="1"/>
  <c r="Q376" i="1" s="1"/>
  <c r="BG378" i="1" s="1"/>
  <c r="A377" i="1"/>
  <c r="B377" i="1" s="1"/>
  <c r="C377" i="1"/>
  <c r="D377" i="1"/>
  <c r="E377" i="1" s="1"/>
  <c r="F377" i="1"/>
  <c r="G377" i="1" s="1"/>
  <c r="H377" i="1"/>
  <c r="J377" i="1"/>
  <c r="M377" i="1" s="1"/>
  <c r="A378" i="1"/>
  <c r="B378" i="1" s="1"/>
  <c r="X379" i="1" s="1"/>
  <c r="C378" i="1"/>
  <c r="D378" i="1"/>
  <c r="E378" i="1" s="1"/>
  <c r="F378" i="1"/>
  <c r="G378" i="1" s="1"/>
  <c r="H378" i="1"/>
  <c r="J378" i="1"/>
  <c r="A379" i="1"/>
  <c r="B379" i="1" s="1"/>
  <c r="C379" i="1"/>
  <c r="D379" i="1"/>
  <c r="E379" i="1" s="1"/>
  <c r="F379" i="1"/>
  <c r="G379" i="1" s="1"/>
  <c r="H379" i="1"/>
  <c r="J379" i="1"/>
  <c r="A380" i="1"/>
  <c r="B380" i="1" s="1"/>
  <c r="C380" i="1"/>
  <c r="D380" i="1"/>
  <c r="E380" i="1" s="1"/>
  <c r="F380" i="1"/>
  <c r="G380" i="1" s="1"/>
  <c r="H380" i="1"/>
  <c r="J380" i="1"/>
  <c r="Q380" i="1" s="1"/>
  <c r="BG382" i="1" s="1"/>
  <c r="A381" i="1"/>
  <c r="B381" i="1" s="1"/>
  <c r="C381" i="1"/>
  <c r="D381" i="1"/>
  <c r="E381" i="1" s="1"/>
  <c r="F381" i="1"/>
  <c r="G381" i="1" s="1"/>
  <c r="H381" i="1"/>
  <c r="J381" i="1"/>
  <c r="A382" i="1"/>
  <c r="B382" i="1" s="1"/>
  <c r="X383" i="1" s="1"/>
  <c r="C382" i="1"/>
  <c r="D382" i="1"/>
  <c r="E382" i="1" s="1"/>
  <c r="F382" i="1"/>
  <c r="G382" i="1" s="1"/>
  <c r="H382" i="1"/>
  <c r="J382" i="1"/>
  <c r="A383" i="1"/>
  <c r="B383" i="1" s="1"/>
  <c r="C383" i="1"/>
  <c r="D383" i="1"/>
  <c r="E383" i="1" s="1"/>
  <c r="F383" i="1"/>
  <c r="G383" i="1" s="1"/>
  <c r="H383" i="1"/>
  <c r="J383" i="1"/>
  <c r="Q383" i="1" s="1"/>
  <c r="BG385" i="1" s="1"/>
  <c r="A384" i="1"/>
  <c r="B384" i="1" s="1"/>
  <c r="C384" i="1"/>
  <c r="D384" i="1"/>
  <c r="E384" i="1" s="1"/>
  <c r="F384" i="1"/>
  <c r="G384" i="1" s="1"/>
  <c r="H384" i="1"/>
  <c r="J384" i="1"/>
  <c r="Q384" i="1" s="1"/>
  <c r="BG386" i="1" s="1"/>
  <c r="A385" i="1"/>
  <c r="B385" i="1" s="1"/>
  <c r="C385" i="1"/>
  <c r="D385" i="1"/>
  <c r="E385" i="1" s="1"/>
  <c r="F385" i="1"/>
  <c r="G385" i="1" s="1"/>
  <c r="H385" i="1"/>
  <c r="J385" i="1"/>
  <c r="R385" i="1" s="1"/>
  <c r="A386" i="1"/>
  <c r="B386" i="1" s="1"/>
  <c r="X387" i="1" s="1"/>
  <c r="C386" i="1"/>
  <c r="D386" i="1"/>
  <c r="E386" i="1" s="1"/>
  <c r="F386" i="1"/>
  <c r="G386" i="1" s="1"/>
  <c r="H386" i="1"/>
  <c r="J386" i="1"/>
  <c r="A387" i="1"/>
  <c r="B387" i="1" s="1"/>
  <c r="C387" i="1"/>
  <c r="D387" i="1"/>
  <c r="E387" i="1" s="1"/>
  <c r="F387" i="1"/>
  <c r="G387" i="1" s="1"/>
  <c r="H387" i="1"/>
  <c r="J387" i="1"/>
  <c r="Q387" i="1" s="1"/>
  <c r="BG389" i="1" s="1"/>
  <c r="A388" i="1"/>
  <c r="B388" i="1" s="1"/>
  <c r="C388" i="1"/>
  <c r="D388" i="1"/>
  <c r="E388" i="1" s="1"/>
  <c r="F388" i="1"/>
  <c r="G388" i="1" s="1"/>
  <c r="H388" i="1"/>
  <c r="J388" i="1"/>
  <c r="Q388" i="1" s="1"/>
  <c r="BG390" i="1" s="1"/>
  <c r="A389" i="1"/>
  <c r="B389" i="1" s="1"/>
  <c r="C389" i="1"/>
  <c r="D389" i="1"/>
  <c r="E389" i="1" s="1"/>
  <c r="F389" i="1"/>
  <c r="G389" i="1" s="1"/>
  <c r="H389" i="1"/>
  <c r="J389" i="1"/>
  <c r="R389" i="1" s="1"/>
  <c r="A390" i="1"/>
  <c r="B390" i="1" s="1"/>
  <c r="X391" i="1" s="1"/>
  <c r="C390" i="1"/>
  <c r="D390" i="1"/>
  <c r="E390" i="1" s="1"/>
  <c r="F390" i="1"/>
  <c r="G390" i="1" s="1"/>
  <c r="H390" i="1"/>
  <c r="J390" i="1"/>
  <c r="A391" i="1"/>
  <c r="B391" i="1" s="1"/>
  <c r="C391" i="1"/>
  <c r="D391" i="1"/>
  <c r="E391" i="1" s="1"/>
  <c r="F391" i="1"/>
  <c r="G391" i="1" s="1"/>
  <c r="H391" i="1"/>
  <c r="J391" i="1"/>
  <c r="M391" i="1" s="1"/>
  <c r="A392" i="1"/>
  <c r="B392" i="1" s="1"/>
  <c r="C392" i="1"/>
  <c r="D392" i="1"/>
  <c r="E392" i="1" s="1"/>
  <c r="F392" i="1"/>
  <c r="G392" i="1" s="1"/>
  <c r="H392" i="1"/>
  <c r="J392" i="1"/>
  <c r="Q392" i="1" s="1"/>
  <c r="BG394" i="1" s="1"/>
  <c r="A393" i="1"/>
  <c r="B393" i="1" s="1"/>
  <c r="C393" i="1"/>
  <c r="D393" i="1"/>
  <c r="E393" i="1" s="1"/>
  <c r="F393" i="1"/>
  <c r="G393" i="1" s="1"/>
  <c r="H393" i="1"/>
  <c r="J393" i="1"/>
  <c r="R393" i="1" s="1"/>
  <c r="A394" i="1"/>
  <c r="B394" i="1" s="1"/>
  <c r="X395" i="1" s="1"/>
  <c r="C394" i="1"/>
  <c r="D394" i="1"/>
  <c r="E394" i="1" s="1"/>
  <c r="F394" i="1"/>
  <c r="G394" i="1" s="1"/>
  <c r="H394" i="1"/>
  <c r="J394" i="1"/>
  <c r="A395" i="1"/>
  <c r="B395" i="1" s="1"/>
  <c r="C395" i="1"/>
  <c r="D395" i="1"/>
  <c r="E395" i="1" s="1"/>
  <c r="F395" i="1"/>
  <c r="G395" i="1" s="1"/>
  <c r="H395" i="1"/>
  <c r="J395" i="1"/>
  <c r="R395" i="1" s="1"/>
  <c r="A396" i="1"/>
  <c r="B396" i="1" s="1"/>
  <c r="C396" i="1"/>
  <c r="D396" i="1"/>
  <c r="E396" i="1" s="1"/>
  <c r="F396" i="1"/>
  <c r="G396" i="1" s="1"/>
  <c r="H396" i="1"/>
  <c r="J396" i="1"/>
  <c r="Q396" i="1" s="1"/>
  <c r="BG398" i="1" s="1"/>
  <c r="A397" i="1"/>
  <c r="B397" i="1" s="1"/>
  <c r="C397" i="1"/>
  <c r="D397" i="1"/>
  <c r="E397" i="1" s="1"/>
  <c r="F397" i="1"/>
  <c r="G397" i="1" s="1"/>
  <c r="H397" i="1"/>
  <c r="J397" i="1"/>
  <c r="M397" i="1" s="1"/>
  <c r="A398" i="1"/>
  <c r="B398" i="1" s="1"/>
  <c r="X399" i="1" s="1"/>
  <c r="C398" i="1"/>
  <c r="D398" i="1"/>
  <c r="E398" i="1" s="1"/>
  <c r="F398" i="1"/>
  <c r="G398" i="1" s="1"/>
  <c r="H398" i="1"/>
  <c r="J398" i="1"/>
  <c r="A399" i="1"/>
  <c r="B399" i="1" s="1"/>
  <c r="C399" i="1"/>
  <c r="D399" i="1"/>
  <c r="E399" i="1" s="1"/>
  <c r="F399" i="1"/>
  <c r="G399" i="1" s="1"/>
  <c r="H399" i="1"/>
  <c r="J399" i="1"/>
  <c r="Q399" i="1" s="1"/>
  <c r="BG401" i="1" s="1"/>
  <c r="A400" i="1"/>
  <c r="B400" i="1" s="1"/>
  <c r="C400" i="1"/>
  <c r="D400" i="1"/>
  <c r="E400" i="1" s="1"/>
  <c r="F400" i="1"/>
  <c r="G400" i="1" s="1"/>
  <c r="H400" i="1"/>
  <c r="J400" i="1"/>
  <c r="Q400" i="1" s="1"/>
  <c r="BG402" i="1" s="1"/>
  <c r="A401" i="1"/>
  <c r="B401" i="1" s="1"/>
  <c r="C401" i="1"/>
  <c r="D401" i="1"/>
  <c r="E401" i="1" s="1"/>
  <c r="F401" i="1"/>
  <c r="G401" i="1" s="1"/>
  <c r="H401" i="1"/>
  <c r="J401" i="1"/>
  <c r="R401" i="1" s="1"/>
  <c r="A402" i="1"/>
  <c r="B402" i="1" s="1"/>
  <c r="X403" i="1" s="1"/>
  <c r="C402" i="1"/>
  <c r="D402" i="1"/>
  <c r="E402" i="1" s="1"/>
  <c r="F402" i="1"/>
  <c r="G402" i="1" s="1"/>
  <c r="H402" i="1"/>
  <c r="J402" i="1"/>
  <c r="A403" i="1"/>
  <c r="B403" i="1" s="1"/>
  <c r="C403" i="1"/>
  <c r="D403" i="1"/>
  <c r="E403" i="1" s="1"/>
  <c r="F403" i="1"/>
  <c r="G403" i="1" s="1"/>
  <c r="H403" i="1"/>
  <c r="J403" i="1"/>
  <c r="A404" i="1"/>
  <c r="B404" i="1" s="1"/>
  <c r="C404" i="1"/>
  <c r="D404" i="1"/>
  <c r="E404" i="1" s="1"/>
  <c r="F404" i="1"/>
  <c r="G404" i="1" s="1"/>
  <c r="H404" i="1"/>
  <c r="J404" i="1"/>
  <c r="Q404" i="1" s="1"/>
  <c r="BG406" i="1" s="1"/>
  <c r="A405" i="1"/>
  <c r="B405" i="1" s="1"/>
  <c r="C405" i="1"/>
  <c r="D405" i="1"/>
  <c r="E405" i="1" s="1"/>
  <c r="F405" i="1"/>
  <c r="G405" i="1" s="1"/>
  <c r="H405" i="1"/>
  <c r="J405" i="1"/>
  <c r="R405" i="1" s="1"/>
  <c r="A406" i="1"/>
  <c r="B406" i="1" s="1"/>
  <c r="X407" i="1" s="1"/>
  <c r="C406" i="1"/>
  <c r="D406" i="1"/>
  <c r="E406" i="1" s="1"/>
  <c r="F406" i="1"/>
  <c r="G406" i="1" s="1"/>
  <c r="H406" i="1"/>
  <c r="J406" i="1"/>
  <c r="A407" i="1"/>
  <c r="B407" i="1" s="1"/>
  <c r="C407" i="1"/>
  <c r="D407" i="1"/>
  <c r="E407" i="1" s="1"/>
  <c r="F407" i="1"/>
  <c r="G407" i="1" s="1"/>
  <c r="H407" i="1"/>
  <c r="J407" i="1"/>
  <c r="M407" i="1" s="1"/>
  <c r="A408" i="1"/>
  <c r="B408" i="1" s="1"/>
  <c r="C408" i="1"/>
  <c r="D408" i="1"/>
  <c r="E408" i="1" s="1"/>
  <c r="F408" i="1"/>
  <c r="G408" i="1" s="1"/>
  <c r="H408" i="1"/>
  <c r="J408" i="1"/>
  <c r="Q408" i="1" s="1"/>
  <c r="BG410" i="1" s="1"/>
  <c r="A409" i="1"/>
  <c r="B409" i="1" s="1"/>
  <c r="C409" i="1"/>
  <c r="D409" i="1"/>
  <c r="E409" i="1" s="1"/>
  <c r="F409" i="1"/>
  <c r="G409" i="1" s="1"/>
  <c r="H409" i="1"/>
  <c r="J409" i="1"/>
  <c r="M409" i="1" s="1"/>
  <c r="A410" i="1"/>
  <c r="B410" i="1" s="1"/>
  <c r="X411" i="1" s="1"/>
  <c r="C410" i="1"/>
  <c r="D410" i="1"/>
  <c r="E410" i="1" s="1"/>
  <c r="F410" i="1"/>
  <c r="G410" i="1" s="1"/>
  <c r="H410" i="1"/>
  <c r="J410" i="1"/>
  <c r="A411" i="1"/>
  <c r="B411" i="1" s="1"/>
  <c r="C411" i="1"/>
  <c r="D411" i="1"/>
  <c r="E411" i="1" s="1"/>
  <c r="F411" i="1"/>
  <c r="G411" i="1" s="1"/>
  <c r="H411" i="1"/>
  <c r="J411" i="1"/>
  <c r="A412" i="1"/>
  <c r="B412" i="1" s="1"/>
  <c r="C412" i="1"/>
  <c r="D412" i="1"/>
  <c r="E412" i="1" s="1"/>
  <c r="F412" i="1"/>
  <c r="G412" i="1" s="1"/>
  <c r="H412" i="1"/>
  <c r="J412" i="1"/>
  <c r="Q412" i="1" s="1"/>
  <c r="BG414" i="1" s="1"/>
  <c r="A413" i="1"/>
  <c r="B413" i="1" s="1"/>
  <c r="C413" i="1"/>
  <c r="D413" i="1"/>
  <c r="E413" i="1" s="1"/>
  <c r="F413" i="1"/>
  <c r="G413" i="1" s="1"/>
  <c r="H413" i="1"/>
  <c r="J413" i="1"/>
  <c r="R413" i="1" s="1"/>
  <c r="A414" i="1"/>
  <c r="B414" i="1" s="1"/>
  <c r="X415" i="1" s="1"/>
  <c r="C414" i="1"/>
  <c r="D414" i="1"/>
  <c r="E414" i="1" s="1"/>
  <c r="F414" i="1"/>
  <c r="G414" i="1" s="1"/>
  <c r="H414" i="1"/>
  <c r="J414" i="1"/>
  <c r="A415" i="1"/>
  <c r="B415" i="1" s="1"/>
  <c r="C415" i="1"/>
  <c r="D415" i="1"/>
  <c r="E415" i="1" s="1"/>
  <c r="F415" i="1"/>
  <c r="G415" i="1" s="1"/>
  <c r="H415" i="1"/>
  <c r="J415" i="1"/>
  <c r="Q415" i="1" s="1"/>
  <c r="BG417" i="1" s="1"/>
  <c r="A416" i="1"/>
  <c r="B416" i="1" s="1"/>
  <c r="C416" i="1"/>
  <c r="D416" i="1"/>
  <c r="E416" i="1" s="1"/>
  <c r="F416" i="1"/>
  <c r="G416" i="1" s="1"/>
  <c r="H416" i="1"/>
  <c r="J416" i="1"/>
  <c r="Q416" i="1" s="1"/>
  <c r="BG418" i="1" s="1"/>
  <c r="A417" i="1"/>
  <c r="B417" i="1" s="1"/>
  <c r="C417" i="1"/>
  <c r="D417" i="1"/>
  <c r="E417" i="1" s="1"/>
  <c r="F417" i="1"/>
  <c r="G417" i="1" s="1"/>
  <c r="H417" i="1"/>
  <c r="J417" i="1"/>
  <c r="R417" i="1" s="1"/>
  <c r="A418" i="1"/>
  <c r="B418" i="1" s="1"/>
  <c r="X419" i="1" s="1"/>
  <c r="C418" i="1"/>
  <c r="D418" i="1"/>
  <c r="E418" i="1" s="1"/>
  <c r="F418" i="1"/>
  <c r="G418" i="1" s="1"/>
  <c r="H418" i="1"/>
  <c r="J418" i="1"/>
  <c r="R418" i="1" s="1"/>
  <c r="A419" i="1"/>
  <c r="B419" i="1" s="1"/>
  <c r="C419" i="1"/>
  <c r="D419" i="1"/>
  <c r="E419" i="1" s="1"/>
  <c r="F419" i="1"/>
  <c r="G419" i="1" s="1"/>
  <c r="H419" i="1"/>
  <c r="J419" i="1"/>
  <c r="A420" i="1"/>
  <c r="B420" i="1" s="1"/>
  <c r="C420" i="1"/>
  <c r="D420" i="1"/>
  <c r="E420" i="1" s="1"/>
  <c r="F420" i="1"/>
  <c r="G420" i="1" s="1"/>
  <c r="H420" i="1"/>
  <c r="J420" i="1"/>
  <c r="A421" i="1"/>
  <c r="B421" i="1" s="1"/>
  <c r="C421" i="1"/>
  <c r="D421" i="1"/>
  <c r="E421" i="1" s="1"/>
  <c r="F421" i="1"/>
  <c r="G421" i="1" s="1"/>
  <c r="H421" i="1"/>
  <c r="J421" i="1"/>
  <c r="M421" i="1" s="1"/>
  <c r="A422" i="1"/>
  <c r="B422" i="1" s="1"/>
  <c r="X423" i="1" s="1"/>
  <c r="C422" i="1"/>
  <c r="D422" i="1"/>
  <c r="E422" i="1" s="1"/>
  <c r="F422" i="1"/>
  <c r="G422" i="1" s="1"/>
  <c r="H422" i="1"/>
  <c r="J422" i="1"/>
  <c r="A423" i="1"/>
  <c r="B423" i="1" s="1"/>
  <c r="C423" i="1"/>
  <c r="D423" i="1"/>
  <c r="E423" i="1" s="1"/>
  <c r="F423" i="1"/>
  <c r="G423" i="1" s="1"/>
  <c r="H423" i="1"/>
  <c r="J423" i="1"/>
  <c r="A424" i="1"/>
  <c r="B424" i="1" s="1"/>
  <c r="C424" i="1"/>
  <c r="D424" i="1"/>
  <c r="E424" i="1" s="1"/>
  <c r="F424" i="1"/>
  <c r="G424" i="1" s="1"/>
  <c r="H424" i="1"/>
  <c r="J424" i="1"/>
  <c r="R424" i="1" s="1"/>
  <c r="A425" i="1"/>
  <c r="B425" i="1" s="1"/>
  <c r="C425" i="1"/>
  <c r="D425" i="1"/>
  <c r="E425" i="1" s="1"/>
  <c r="F425" i="1"/>
  <c r="G425" i="1" s="1"/>
  <c r="H425" i="1"/>
  <c r="J425" i="1"/>
  <c r="M425" i="1" s="1"/>
  <c r="A426" i="1"/>
  <c r="B426" i="1" s="1"/>
  <c r="X427" i="1" s="1"/>
  <c r="C426" i="1"/>
  <c r="D426" i="1"/>
  <c r="E426" i="1" s="1"/>
  <c r="F426" i="1"/>
  <c r="G426" i="1" s="1"/>
  <c r="H426" i="1"/>
  <c r="J426" i="1"/>
  <c r="M426" i="1" s="1"/>
  <c r="A427" i="1"/>
  <c r="B427" i="1" s="1"/>
  <c r="C427" i="1"/>
  <c r="D427" i="1"/>
  <c r="E427" i="1" s="1"/>
  <c r="F427" i="1"/>
  <c r="G427" i="1" s="1"/>
  <c r="H427" i="1"/>
  <c r="J427" i="1"/>
  <c r="M427" i="1" s="1"/>
  <c r="N427" i="1" s="1"/>
  <c r="A428" i="1"/>
  <c r="B428" i="1" s="1"/>
  <c r="C428" i="1"/>
  <c r="D428" i="1"/>
  <c r="E428" i="1" s="1"/>
  <c r="F428" i="1"/>
  <c r="G428" i="1" s="1"/>
  <c r="H428" i="1"/>
  <c r="J428" i="1"/>
  <c r="R428" i="1" s="1"/>
  <c r="A429" i="1"/>
  <c r="B429" i="1" s="1"/>
  <c r="C429" i="1"/>
  <c r="D429" i="1"/>
  <c r="E429" i="1" s="1"/>
  <c r="F429" i="1"/>
  <c r="G429" i="1" s="1"/>
  <c r="H429" i="1"/>
  <c r="J429" i="1"/>
  <c r="R429" i="1" s="1"/>
  <c r="A430" i="1"/>
  <c r="B430" i="1" s="1"/>
  <c r="X431" i="1" s="1"/>
  <c r="C430" i="1"/>
  <c r="D430" i="1"/>
  <c r="E430" i="1" s="1"/>
  <c r="F430" i="1"/>
  <c r="G430" i="1" s="1"/>
  <c r="H430" i="1"/>
  <c r="J430" i="1"/>
  <c r="A431" i="1"/>
  <c r="B431" i="1" s="1"/>
  <c r="C431" i="1"/>
  <c r="D431" i="1"/>
  <c r="E431" i="1" s="1"/>
  <c r="F431" i="1"/>
  <c r="G431" i="1" s="1"/>
  <c r="H431" i="1"/>
  <c r="J431" i="1"/>
  <c r="M431" i="1" s="1"/>
  <c r="N431" i="1" s="1"/>
  <c r="A432" i="1"/>
  <c r="B432" i="1" s="1"/>
  <c r="C432" i="1"/>
  <c r="D432" i="1"/>
  <c r="E432" i="1" s="1"/>
  <c r="F432" i="1"/>
  <c r="G432" i="1" s="1"/>
  <c r="H432" i="1"/>
  <c r="J432" i="1"/>
  <c r="R432" i="1" s="1"/>
  <c r="A433" i="1"/>
  <c r="B433" i="1" s="1"/>
  <c r="C433" i="1"/>
  <c r="D433" i="1"/>
  <c r="E433" i="1" s="1"/>
  <c r="F433" i="1"/>
  <c r="G433" i="1" s="1"/>
  <c r="H433" i="1"/>
  <c r="J433" i="1"/>
  <c r="R433" i="1" s="1"/>
  <c r="A434" i="1"/>
  <c r="B434" i="1" s="1"/>
  <c r="X435" i="1" s="1"/>
  <c r="C434" i="1"/>
  <c r="D434" i="1"/>
  <c r="E434" i="1" s="1"/>
  <c r="F434" i="1"/>
  <c r="G434" i="1" s="1"/>
  <c r="H434" i="1"/>
  <c r="J434" i="1"/>
  <c r="A435" i="1"/>
  <c r="B435" i="1" s="1"/>
  <c r="C435" i="1"/>
  <c r="D435" i="1"/>
  <c r="E435" i="1" s="1"/>
  <c r="F435" i="1"/>
  <c r="G435" i="1" s="1"/>
  <c r="H435" i="1"/>
  <c r="J435" i="1"/>
  <c r="A436" i="1"/>
  <c r="B436" i="1" s="1"/>
  <c r="C436" i="1"/>
  <c r="D436" i="1"/>
  <c r="E436" i="1" s="1"/>
  <c r="F436" i="1"/>
  <c r="G436" i="1" s="1"/>
  <c r="H436" i="1"/>
  <c r="J436" i="1"/>
  <c r="R436" i="1" s="1"/>
  <c r="A437" i="1"/>
  <c r="B437" i="1" s="1"/>
  <c r="C437" i="1"/>
  <c r="D437" i="1"/>
  <c r="E437" i="1" s="1"/>
  <c r="F437" i="1"/>
  <c r="G437" i="1" s="1"/>
  <c r="H437" i="1"/>
  <c r="J437" i="1"/>
  <c r="A438" i="1"/>
  <c r="B438" i="1" s="1"/>
  <c r="X439" i="1" s="1"/>
  <c r="C438" i="1"/>
  <c r="D438" i="1"/>
  <c r="E438" i="1" s="1"/>
  <c r="F438" i="1"/>
  <c r="G438" i="1" s="1"/>
  <c r="H438" i="1"/>
  <c r="J438" i="1"/>
  <c r="R438" i="1" s="1"/>
  <c r="A439" i="1"/>
  <c r="B439" i="1" s="1"/>
  <c r="C439" i="1"/>
  <c r="D439" i="1"/>
  <c r="E439" i="1" s="1"/>
  <c r="F439" i="1"/>
  <c r="G439" i="1" s="1"/>
  <c r="H439" i="1"/>
  <c r="J439" i="1"/>
  <c r="M439" i="1" s="1"/>
  <c r="N439" i="1" s="1"/>
  <c r="A440" i="1"/>
  <c r="B440" i="1" s="1"/>
  <c r="C440" i="1"/>
  <c r="D440" i="1"/>
  <c r="E440" i="1" s="1"/>
  <c r="F440" i="1"/>
  <c r="G440" i="1" s="1"/>
  <c r="H440" i="1"/>
  <c r="J440" i="1"/>
  <c r="R440" i="1" s="1"/>
  <c r="A441" i="1"/>
  <c r="B441" i="1" s="1"/>
  <c r="C441" i="1"/>
  <c r="D441" i="1"/>
  <c r="E441" i="1" s="1"/>
  <c r="F441" i="1"/>
  <c r="G441" i="1" s="1"/>
  <c r="H441" i="1"/>
  <c r="J441" i="1"/>
  <c r="R441" i="1" s="1"/>
  <c r="A442" i="1"/>
  <c r="B442" i="1" s="1"/>
  <c r="X443" i="1" s="1"/>
  <c r="C442" i="1"/>
  <c r="D442" i="1"/>
  <c r="E442" i="1" s="1"/>
  <c r="F442" i="1"/>
  <c r="G442" i="1" s="1"/>
  <c r="H442" i="1"/>
  <c r="J442" i="1"/>
  <c r="A443" i="1"/>
  <c r="B443" i="1" s="1"/>
  <c r="C443" i="1"/>
  <c r="D443" i="1"/>
  <c r="E443" i="1" s="1"/>
  <c r="F443" i="1"/>
  <c r="G443" i="1" s="1"/>
  <c r="H443" i="1"/>
  <c r="J443" i="1"/>
  <c r="A444" i="1"/>
  <c r="B444" i="1" s="1"/>
  <c r="C444" i="1"/>
  <c r="D444" i="1"/>
  <c r="E444" i="1" s="1"/>
  <c r="F444" i="1"/>
  <c r="G444" i="1" s="1"/>
  <c r="H444" i="1"/>
  <c r="J444" i="1"/>
  <c r="A445" i="1"/>
  <c r="B445" i="1" s="1"/>
  <c r="C445" i="1"/>
  <c r="D445" i="1"/>
  <c r="E445" i="1" s="1"/>
  <c r="F445" i="1"/>
  <c r="G445" i="1" s="1"/>
  <c r="H445" i="1"/>
  <c r="J445" i="1"/>
  <c r="M445" i="1" s="1"/>
  <c r="A446" i="1"/>
  <c r="B446" i="1" s="1"/>
  <c r="X447" i="1" s="1"/>
  <c r="C446" i="1"/>
  <c r="D446" i="1"/>
  <c r="E446" i="1" s="1"/>
  <c r="F446" i="1"/>
  <c r="G446" i="1" s="1"/>
  <c r="H446" i="1"/>
  <c r="J446" i="1"/>
  <c r="A447" i="1"/>
  <c r="B447" i="1" s="1"/>
  <c r="C447" i="1"/>
  <c r="D447" i="1"/>
  <c r="E447" i="1" s="1"/>
  <c r="F447" i="1"/>
  <c r="G447" i="1" s="1"/>
  <c r="H447" i="1"/>
  <c r="J447" i="1"/>
  <c r="R447" i="1" s="1"/>
  <c r="A448" i="1"/>
  <c r="B448" i="1" s="1"/>
  <c r="C448" i="1"/>
  <c r="D448" i="1"/>
  <c r="E448" i="1" s="1"/>
  <c r="F448" i="1"/>
  <c r="G448" i="1" s="1"/>
  <c r="H448" i="1"/>
  <c r="J448" i="1"/>
  <c r="A449" i="1"/>
  <c r="B449" i="1" s="1"/>
  <c r="C449" i="1"/>
  <c r="D449" i="1"/>
  <c r="E449" i="1" s="1"/>
  <c r="F449" i="1"/>
  <c r="G449" i="1" s="1"/>
  <c r="H449" i="1"/>
  <c r="J449" i="1"/>
  <c r="M449" i="1" s="1"/>
  <c r="A450" i="1"/>
  <c r="B450" i="1" s="1"/>
  <c r="X451" i="1" s="1"/>
  <c r="C450" i="1"/>
  <c r="D450" i="1"/>
  <c r="E450" i="1" s="1"/>
  <c r="F450" i="1"/>
  <c r="G450" i="1" s="1"/>
  <c r="H450" i="1"/>
  <c r="J450" i="1"/>
  <c r="A451" i="1"/>
  <c r="B451" i="1" s="1"/>
  <c r="C451" i="1"/>
  <c r="D451" i="1"/>
  <c r="E451" i="1" s="1"/>
  <c r="F451" i="1"/>
  <c r="G451" i="1" s="1"/>
  <c r="H451" i="1"/>
  <c r="J451" i="1"/>
  <c r="R451" i="1" s="1"/>
  <c r="A452" i="1"/>
  <c r="B452" i="1" s="1"/>
  <c r="C452" i="1"/>
  <c r="D452" i="1"/>
  <c r="E452" i="1" s="1"/>
  <c r="F452" i="1"/>
  <c r="G452" i="1" s="1"/>
  <c r="H452" i="1"/>
  <c r="J452" i="1"/>
  <c r="A453" i="1"/>
  <c r="B453" i="1" s="1"/>
  <c r="C453" i="1"/>
  <c r="D453" i="1"/>
  <c r="E453" i="1" s="1"/>
  <c r="F453" i="1"/>
  <c r="G453" i="1" s="1"/>
  <c r="H453" i="1"/>
  <c r="J453" i="1"/>
  <c r="M453" i="1" s="1"/>
  <c r="A454" i="1"/>
  <c r="B454" i="1" s="1"/>
  <c r="X455" i="1" s="1"/>
  <c r="C454" i="1"/>
  <c r="D454" i="1"/>
  <c r="E454" i="1" s="1"/>
  <c r="F454" i="1"/>
  <c r="G454" i="1" s="1"/>
  <c r="H454" i="1"/>
  <c r="J454" i="1"/>
  <c r="A455" i="1"/>
  <c r="B455" i="1" s="1"/>
  <c r="C455" i="1"/>
  <c r="D455" i="1"/>
  <c r="E455" i="1" s="1"/>
  <c r="F455" i="1"/>
  <c r="G455" i="1" s="1"/>
  <c r="H455" i="1"/>
  <c r="J455" i="1"/>
  <c r="A456" i="1"/>
  <c r="B456" i="1" s="1"/>
  <c r="C456" i="1"/>
  <c r="D456" i="1"/>
  <c r="E456" i="1" s="1"/>
  <c r="F456" i="1"/>
  <c r="G456" i="1" s="1"/>
  <c r="H456" i="1"/>
  <c r="J456" i="1"/>
  <c r="M456" i="1" s="1"/>
  <c r="A457" i="1"/>
  <c r="B457" i="1" s="1"/>
  <c r="C457" i="1"/>
  <c r="D457" i="1"/>
  <c r="E457" i="1" s="1"/>
  <c r="F457" i="1"/>
  <c r="G457" i="1" s="1"/>
  <c r="H457" i="1"/>
  <c r="J457" i="1"/>
  <c r="A458" i="1"/>
  <c r="B458" i="1" s="1"/>
  <c r="X459" i="1" s="1"/>
  <c r="C458" i="1"/>
  <c r="D458" i="1"/>
  <c r="E458" i="1" s="1"/>
  <c r="F458" i="1"/>
  <c r="G458" i="1" s="1"/>
  <c r="H458" i="1"/>
  <c r="J458" i="1"/>
  <c r="M458" i="1" s="1"/>
  <c r="N458" i="1" s="1"/>
  <c r="A459" i="1"/>
  <c r="B459" i="1" s="1"/>
  <c r="C459" i="1"/>
  <c r="D459" i="1"/>
  <c r="E459" i="1" s="1"/>
  <c r="F459" i="1"/>
  <c r="G459" i="1" s="1"/>
  <c r="H459" i="1"/>
  <c r="J459" i="1"/>
  <c r="R459" i="1" s="1"/>
  <c r="A460" i="1"/>
  <c r="B460" i="1" s="1"/>
  <c r="C460" i="1"/>
  <c r="D460" i="1"/>
  <c r="E460" i="1" s="1"/>
  <c r="F460" i="1"/>
  <c r="G460" i="1" s="1"/>
  <c r="H460" i="1"/>
  <c r="J460" i="1"/>
  <c r="A461" i="1"/>
  <c r="B461" i="1" s="1"/>
  <c r="C461" i="1"/>
  <c r="D461" i="1"/>
  <c r="E461" i="1" s="1"/>
  <c r="F461" i="1"/>
  <c r="G461" i="1" s="1"/>
  <c r="H461" i="1"/>
  <c r="J461" i="1"/>
  <c r="Q461" i="1" s="1"/>
  <c r="BG463" i="1" s="1"/>
  <c r="A462" i="1"/>
  <c r="B462" i="1" s="1"/>
  <c r="X463" i="1" s="1"/>
  <c r="C462" i="1"/>
  <c r="D462" i="1"/>
  <c r="E462" i="1" s="1"/>
  <c r="F462" i="1"/>
  <c r="G462" i="1" s="1"/>
  <c r="H462" i="1"/>
  <c r="J462" i="1"/>
  <c r="R462" i="1" s="1"/>
  <c r="A463" i="1"/>
  <c r="B463" i="1" s="1"/>
  <c r="C463" i="1"/>
  <c r="D463" i="1"/>
  <c r="E463" i="1" s="1"/>
  <c r="F463" i="1"/>
  <c r="G463" i="1" s="1"/>
  <c r="H463" i="1"/>
  <c r="J463" i="1"/>
  <c r="Q463" i="1" s="1"/>
  <c r="BG465" i="1" s="1"/>
  <c r="A464" i="1"/>
  <c r="B464" i="1" s="1"/>
  <c r="C464" i="1"/>
  <c r="D464" i="1"/>
  <c r="E464" i="1" s="1"/>
  <c r="F464" i="1"/>
  <c r="G464" i="1" s="1"/>
  <c r="H464" i="1"/>
  <c r="J464" i="1"/>
  <c r="R464" i="1" s="1"/>
  <c r="A465" i="1"/>
  <c r="B465" i="1" s="1"/>
  <c r="C465" i="1"/>
  <c r="D465" i="1"/>
  <c r="E465" i="1" s="1"/>
  <c r="F465" i="1"/>
  <c r="G465" i="1" s="1"/>
  <c r="H465" i="1"/>
  <c r="J465" i="1"/>
  <c r="A466" i="1"/>
  <c r="B466" i="1" s="1"/>
  <c r="X467" i="1" s="1"/>
  <c r="C466" i="1"/>
  <c r="D466" i="1"/>
  <c r="E466" i="1" s="1"/>
  <c r="F466" i="1"/>
  <c r="G466" i="1" s="1"/>
  <c r="H466" i="1"/>
  <c r="J466" i="1"/>
  <c r="A467" i="1"/>
  <c r="B467" i="1" s="1"/>
  <c r="C467" i="1"/>
  <c r="D467" i="1"/>
  <c r="E467" i="1" s="1"/>
  <c r="F467" i="1"/>
  <c r="G467" i="1" s="1"/>
  <c r="H467" i="1"/>
  <c r="J467" i="1"/>
  <c r="Q467" i="1" s="1"/>
  <c r="BG469" i="1" s="1"/>
  <c r="A468" i="1"/>
  <c r="B468" i="1" s="1"/>
  <c r="C468" i="1"/>
  <c r="D468" i="1"/>
  <c r="E468" i="1" s="1"/>
  <c r="F468" i="1"/>
  <c r="G468" i="1" s="1"/>
  <c r="H468" i="1"/>
  <c r="J468" i="1"/>
  <c r="R468" i="1" s="1"/>
  <c r="A469" i="1"/>
  <c r="B469" i="1" s="1"/>
  <c r="C469" i="1"/>
  <c r="D469" i="1"/>
  <c r="E469" i="1" s="1"/>
  <c r="F469" i="1"/>
  <c r="G469" i="1" s="1"/>
  <c r="H469" i="1"/>
  <c r="J469" i="1"/>
  <c r="A470" i="1"/>
  <c r="B470" i="1" s="1"/>
  <c r="X471" i="1" s="1"/>
  <c r="C470" i="1"/>
  <c r="D470" i="1"/>
  <c r="E470" i="1" s="1"/>
  <c r="F470" i="1"/>
  <c r="G470" i="1" s="1"/>
  <c r="H470" i="1"/>
  <c r="J470" i="1"/>
  <c r="A471" i="1"/>
  <c r="B471" i="1" s="1"/>
  <c r="C471" i="1"/>
  <c r="D471" i="1"/>
  <c r="E471" i="1" s="1"/>
  <c r="F471" i="1"/>
  <c r="G471" i="1" s="1"/>
  <c r="H471" i="1"/>
  <c r="J471" i="1"/>
  <c r="Q471" i="1" s="1"/>
  <c r="BG473" i="1" s="1"/>
  <c r="A472" i="1"/>
  <c r="B472" i="1" s="1"/>
  <c r="C472" i="1"/>
  <c r="D472" i="1"/>
  <c r="E472" i="1" s="1"/>
  <c r="F472" i="1"/>
  <c r="G472" i="1" s="1"/>
  <c r="H472" i="1"/>
  <c r="J472" i="1"/>
  <c r="Q472" i="1" s="1"/>
  <c r="BG474" i="1" s="1"/>
  <c r="A473" i="1"/>
  <c r="B473" i="1" s="1"/>
  <c r="C473" i="1"/>
  <c r="D473" i="1"/>
  <c r="E473" i="1" s="1"/>
  <c r="F473" i="1"/>
  <c r="G473" i="1" s="1"/>
  <c r="H473" i="1"/>
  <c r="J473" i="1"/>
  <c r="Q473" i="1" s="1"/>
  <c r="BG475" i="1" s="1"/>
  <c r="A474" i="1"/>
  <c r="B474" i="1" s="1"/>
  <c r="X475" i="1" s="1"/>
  <c r="C474" i="1"/>
  <c r="D474" i="1"/>
  <c r="E474" i="1" s="1"/>
  <c r="F474" i="1"/>
  <c r="G474" i="1" s="1"/>
  <c r="H474" i="1"/>
  <c r="J474" i="1"/>
  <c r="R474" i="1" s="1"/>
  <c r="A475" i="1"/>
  <c r="B475" i="1" s="1"/>
  <c r="C475" i="1"/>
  <c r="D475" i="1"/>
  <c r="E475" i="1" s="1"/>
  <c r="F475" i="1"/>
  <c r="G475" i="1" s="1"/>
  <c r="H475" i="1"/>
  <c r="J475" i="1"/>
  <c r="Q475" i="1" s="1"/>
  <c r="BG477" i="1" s="1"/>
  <c r="A476" i="1"/>
  <c r="B476" i="1" s="1"/>
  <c r="C476" i="1"/>
  <c r="D476" i="1"/>
  <c r="E476" i="1" s="1"/>
  <c r="F476" i="1"/>
  <c r="G476" i="1" s="1"/>
  <c r="H476" i="1"/>
  <c r="J476" i="1"/>
  <c r="A477" i="1"/>
  <c r="B477" i="1" s="1"/>
  <c r="C477" i="1"/>
  <c r="D477" i="1"/>
  <c r="E477" i="1" s="1"/>
  <c r="F477" i="1"/>
  <c r="G477" i="1" s="1"/>
  <c r="H477" i="1"/>
  <c r="J477" i="1"/>
  <c r="Q477" i="1" s="1"/>
  <c r="BG479" i="1" s="1"/>
  <c r="A478" i="1"/>
  <c r="B478" i="1" s="1"/>
  <c r="X479" i="1" s="1"/>
  <c r="C478" i="1"/>
  <c r="D478" i="1"/>
  <c r="E478" i="1" s="1"/>
  <c r="F478" i="1"/>
  <c r="G478" i="1" s="1"/>
  <c r="H478" i="1"/>
  <c r="J478" i="1"/>
  <c r="A479" i="1"/>
  <c r="B479" i="1" s="1"/>
  <c r="C479" i="1"/>
  <c r="D479" i="1"/>
  <c r="E479" i="1" s="1"/>
  <c r="F479" i="1"/>
  <c r="G479" i="1" s="1"/>
  <c r="H479" i="1"/>
  <c r="J479" i="1"/>
  <c r="Q479" i="1" s="1"/>
  <c r="BG481" i="1" s="1"/>
  <c r="A480" i="1"/>
  <c r="B480" i="1" s="1"/>
  <c r="C480" i="1"/>
  <c r="D480" i="1"/>
  <c r="E480" i="1" s="1"/>
  <c r="F480" i="1"/>
  <c r="G480" i="1" s="1"/>
  <c r="H480" i="1"/>
  <c r="J480" i="1"/>
  <c r="Q480" i="1" s="1"/>
  <c r="BG482" i="1" s="1"/>
  <c r="A481" i="1"/>
  <c r="B481" i="1" s="1"/>
  <c r="C481" i="1"/>
  <c r="D481" i="1"/>
  <c r="E481" i="1" s="1"/>
  <c r="F481" i="1"/>
  <c r="G481" i="1" s="1"/>
  <c r="H481" i="1"/>
  <c r="J481" i="1"/>
  <c r="M481" i="1" s="1"/>
  <c r="N481" i="1" s="1"/>
  <c r="A482" i="1"/>
  <c r="B482" i="1" s="1"/>
  <c r="X483" i="1" s="1"/>
  <c r="C482" i="1"/>
  <c r="D482" i="1"/>
  <c r="E482" i="1" s="1"/>
  <c r="F482" i="1"/>
  <c r="G482" i="1" s="1"/>
  <c r="H482" i="1"/>
  <c r="J482" i="1"/>
  <c r="R482" i="1" s="1"/>
  <c r="A483" i="1"/>
  <c r="B483" i="1" s="1"/>
  <c r="C483" i="1"/>
  <c r="D483" i="1"/>
  <c r="E483" i="1" s="1"/>
  <c r="F483" i="1"/>
  <c r="G483" i="1" s="1"/>
  <c r="H483" i="1"/>
  <c r="J483" i="1"/>
  <c r="Q483" i="1" s="1"/>
  <c r="BG485" i="1" s="1"/>
  <c r="A484" i="1"/>
  <c r="B484" i="1" s="1"/>
  <c r="C484" i="1"/>
  <c r="D484" i="1"/>
  <c r="E484" i="1" s="1"/>
  <c r="F484" i="1"/>
  <c r="G484" i="1" s="1"/>
  <c r="H484" i="1"/>
  <c r="J484" i="1"/>
  <c r="Q484" i="1" s="1"/>
  <c r="BG486" i="1" s="1"/>
  <c r="A485" i="1"/>
  <c r="B485" i="1" s="1"/>
  <c r="C485" i="1"/>
  <c r="D485" i="1"/>
  <c r="E485" i="1" s="1"/>
  <c r="F485" i="1"/>
  <c r="G485" i="1" s="1"/>
  <c r="H485" i="1"/>
  <c r="J485" i="1"/>
  <c r="A486" i="1"/>
  <c r="B486" i="1" s="1"/>
  <c r="X487" i="1" s="1"/>
  <c r="C486" i="1"/>
  <c r="D486" i="1"/>
  <c r="E486" i="1" s="1"/>
  <c r="F486" i="1"/>
  <c r="G486" i="1" s="1"/>
  <c r="H486" i="1"/>
  <c r="J486" i="1"/>
  <c r="R486" i="1" s="1"/>
  <c r="A487" i="1"/>
  <c r="B487" i="1" s="1"/>
  <c r="C487" i="1"/>
  <c r="D487" i="1"/>
  <c r="E487" i="1" s="1"/>
  <c r="F487" i="1"/>
  <c r="G487" i="1" s="1"/>
  <c r="H487" i="1"/>
  <c r="J487" i="1"/>
  <c r="Q487" i="1" s="1"/>
  <c r="BG489" i="1" s="1"/>
  <c r="A488" i="1"/>
  <c r="B488" i="1" s="1"/>
  <c r="C488" i="1"/>
  <c r="D488" i="1"/>
  <c r="E488" i="1" s="1"/>
  <c r="F488" i="1"/>
  <c r="G488" i="1" s="1"/>
  <c r="H488" i="1"/>
  <c r="J488" i="1"/>
  <c r="M488" i="1" s="1"/>
  <c r="N488" i="1" s="1"/>
  <c r="A489" i="1"/>
  <c r="B489" i="1" s="1"/>
  <c r="C489" i="1"/>
  <c r="D489" i="1"/>
  <c r="E489" i="1" s="1"/>
  <c r="F489" i="1"/>
  <c r="G489" i="1" s="1"/>
  <c r="H489" i="1"/>
  <c r="J489" i="1"/>
  <c r="M489" i="1" s="1"/>
  <c r="A490" i="1"/>
  <c r="B490" i="1" s="1"/>
  <c r="X491" i="1" s="1"/>
  <c r="C490" i="1"/>
  <c r="D490" i="1"/>
  <c r="E490" i="1" s="1"/>
  <c r="F490" i="1"/>
  <c r="G490" i="1" s="1"/>
  <c r="H490" i="1"/>
  <c r="J490" i="1"/>
  <c r="A491" i="1"/>
  <c r="B491" i="1" s="1"/>
  <c r="C491" i="1"/>
  <c r="D491" i="1"/>
  <c r="E491" i="1" s="1"/>
  <c r="F491" i="1"/>
  <c r="G491" i="1" s="1"/>
  <c r="H491" i="1"/>
  <c r="J491" i="1"/>
  <c r="A492" i="1"/>
  <c r="B492" i="1" s="1"/>
  <c r="C492" i="1"/>
  <c r="D492" i="1"/>
  <c r="E492" i="1" s="1"/>
  <c r="F492" i="1"/>
  <c r="G492" i="1" s="1"/>
  <c r="H492" i="1"/>
  <c r="J492" i="1"/>
  <c r="R492" i="1" s="1"/>
  <c r="A493" i="1"/>
  <c r="B493" i="1" s="1"/>
  <c r="C493" i="1"/>
  <c r="D493" i="1"/>
  <c r="E493" i="1" s="1"/>
  <c r="F493" i="1"/>
  <c r="G493" i="1" s="1"/>
  <c r="H493" i="1"/>
  <c r="J493" i="1"/>
  <c r="A494" i="1"/>
  <c r="B494" i="1" s="1"/>
  <c r="X495" i="1" s="1"/>
  <c r="C494" i="1"/>
  <c r="D494" i="1"/>
  <c r="E494" i="1" s="1"/>
  <c r="F494" i="1"/>
  <c r="G494" i="1" s="1"/>
  <c r="H494" i="1"/>
  <c r="J494" i="1"/>
  <c r="R494" i="1" s="1"/>
  <c r="A495" i="1"/>
  <c r="B495" i="1" s="1"/>
  <c r="C495" i="1"/>
  <c r="D495" i="1"/>
  <c r="E495" i="1" s="1"/>
  <c r="F495" i="1"/>
  <c r="G495" i="1" s="1"/>
  <c r="H495" i="1"/>
  <c r="J495" i="1"/>
  <c r="A496" i="1"/>
  <c r="B496" i="1" s="1"/>
  <c r="C496" i="1"/>
  <c r="D496" i="1"/>
  <c r="E496" i="1" s="1"/>
  <c r="F496" i="1"/>
  <c r="G496" i="1" s="1"/>
  <c r="H496" i="1"/>
  <c r="J496" i="1"/>
  <c r="R496" i="1" s="1"/>
  <c r="A497" i="1"/>
  <c r="B497" i="1" s="1"/>
  <c r="C497" i="1"/>
  <c r="D497" i="1"/>
  <c r="E497" i="1" s="1"/>
  <c r="F497" i="1"/>
  <c r="G497" i="1" s="1"/>
  <c r="H497" i="1"/>
  <c r="J497" i="1"/>
  <c r="M497" i="1" s="1"/>
  <c r="A498" i="1"/>
  <c r="B498" i="1" s="1"/>
  <c r="X499" i="1" s="1"/>
  <c r="C498" i="1"/>
  <c r="D498" i="1"/>
  <c r="E498" i="1" s="1"/>
  <c r="F498" i="1"/>
  <c r="G498" i="1" s="1"/>
  <c r="H498" i="1"/>
  <c r="J498" i="1"/>
  <c r="R498" i="1" s="1"/>
  <c r="A499" i="1"/>
  <c r="B499" i="1" s="1"/>
  <c r="C499" i="1"/>
  <c r="D499" i="1"/>
  <c r="E499" i="1" s="1"/>
  <c r="F499" i="1"/>
  <c r="G499" i="1" s="1"/>
  <c r="H499" i="1"/>
  <c r="J499" i="1"/>
  <c r="R499" i="1" s="1"/>
  <c r="A500" i="1"/>
  <c r="B500" i="1" s="1"/>
  <c r="C500" i="1"/>
  <c r="D500" i="1"/>
  <c r="E500" i="1" s="1"/>
  <c r="F500" i="1"/>
  <c r="G500" i="1" s="1"/>
  <c r="H500" i="1"/>
  <c r="J500" i="1"/>
  <c r="Q500" i="1" s="1"/>
  <c r="A8" i="1"/>
  <c r="A9" i="1"/>
  <c r="A10" i="1"/>
  <c r="A11" i="1"/>
  <c r="B11" i="1" s="1"/>
  <c r="A12" i="1"/>
  <c r="A13" i="1"/>
  <c r="B13" i="1" s="1"/>
  <c r="A14" i="1"/>
  <c r="B14" i="1" s="1"/>
  <c r="A15" i="1"/>
  <c r="B15" i="1" s="1"/>
  <c r="A7" i="1"/>
  <c r="J8" i="1"/>
  <c r="M8" i="1" s="1"/>
  <c r="N8" i="1" s="1"/>
  <c r="J9" i="1"/>
  <c r="Q9" i="1" s="1"/>
  <c r="BG11" i="1" s="1"/>
  <c r="J10" i="1"/>
  <c r="M10" i="1" s="1"/>
  <c r="N10" i="1" s="1"/>
  <c r="J11" i="1"/>
  <c r="M11" i="1" s="1"/>
  <c r="N11" i="1" s="1"/>
  <c r="J12" i="1"/>
  <c r="M12" i="1" s="1"/>
  <c r="N12" i="1" s="1"/>
  <c r="J13" i="1"/>
  <c r="M13" i="1" s="1"/>
  <c r="N13" i="1" s="1"/>
  <c r="J14" i="1"/>
  <c r="Q14" i="1" s="1"/>
  <c r="BG16" i="1" s="1"/>
  <c r="J15" i="1"/>
  <c r="M15" i="1" s="1"/>
  <c r="N15" i="1" s="1"/>
  <c r="H8" i="1"/>
  <c r="H9" i="1"/>
  <c r="H10" i="1"/>
  <c r="H11" i="1"/>
  <c r="H12" i="1"/>
  <c r="H13" i="1"/>
  <c r="H14" i="1"/>
  <c r="H15" i="1"/>
  <c r="C8" i="1"/>
  <c r="C9" i="1"/>
  <c r="C10" i="1"/>
  <c r="C11" i="1"/>
  <c r="C12" i="1"/>
  <c r="C13" i="1"/>
  <c r="C14" i="1"/>
  <c r="C15" i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7" i="1"/>
  <c r="D8" i="1"/>
  <c r="E8" i="1" s="1"/>
  <c r="CE9" i="1" s="1"/>
  <c r="D9" i="1"/>
  <c r="E9" i="1" s="1"/>
  <c r="CE10" i="1" s="1"/>
  <c r="D10" i="1"/>
  <c r="E10" i="1" s="1"/>
  <c r="CE11" i="1" s="1"/>
  <c r="D11" i="1"/>
  <c r="E11" i="1" s="1"/>
  <c r="CE12" i="1" s="1"/>
  <c r="D12" i="1"/>
  <c r="E12" i="1" s="1"/>
  <c r="CE13" i="1" s="1"/>
  <c r="D13" i="1"/>
  <c r="E13" i="1" s="1"/>
  <c r="CE14" i="1" s="1"/>
  <c r="D14" i="1"/>
  <c r="E14" i="1" s="1"/>
  <c r="CE15" i="1" s="1"/>
  <c r="D15" i="1"/>
  <c r="E15" i="1" s="1"/>
  <c r="CE16" i="1" s="1"/>
  <c r="BN12" i="1" l="1"/>
  <c r="BO12" i="1" s="1"/>
  <c r="BN287" i="1"/>
  <c r="BO287" i="1" s="1"/>
  <c r="BN11" i="1"/>
  <c r="BO11" i="1" s="1"/>
  <c r="BN13" i="1"/>
  <c r="BO13" i="1" s="1"/>
  <c r="BN322" i="1"/>
  <c r="BO322" i="1" s="1"/>
  <c r="BN256" i="1"/>
  <c r="BO256" i="1" s="1"/>
  <c r="BN48" i="1"/>
  <c r="BO48" i="1" s="1"/>
  <c r="BX152" i="1"/>
  <c r="BX172" i="1"/>
  <c r="BX36" i="1"/>
  <c r="BX248" i="1"/>
  <c r="BX396" i="1"/>
  <c r="BX161" i="1"/>
  <c r="BZ11" i="1"/>
  <c r="CC11" i="1"/>
  <c r="CD11" i="1"/>
  <c r="CA11" i="1"/>
  <c r="CB11" i="1"/>
  <c r="BZ495" i="1"/>
  <c r="CB495" i="1"/>
  <c r="CE495" i="1"/>
  <c r="CC495" i="1"/>
  <c r="CA495" i="1"/>
  <c r="CD495" i="1"/>
  <c r="BZ487" i="1"/>
  <c r="CB487" i="1"/>
  <c r="CE487" i="1"/>
  <c r="CC487" i="1"/>
  <c r="CD487" i="1"/>
  <c r="CA487" i="1"/>
  <c r="BZ479" i="1"/>
  <c r="CB479" i="1"/>
  <c r="CE479" i="1"/>
  <c r="CC479" i="1"/>
  <c r="CA479" i="1"/>
  <c r="CD479" i="1"/>
  <c r="BZ473" i="1"/>
  <c r="CD473" i="1"/>
  <c r="CA473" i="1"/>
  <c r="CE473" i="1"/>
  <c r="CC473" i="1"/>
  <c r="CB473" i="1"/>
  <c r="BZ465" i="1"/>
  <c r="CD465" i="1"/>
  <c r="CA465" i="1"/>
  <c r="CE465" i="1"/>
  <c r="CC465" i="1"/>
  <c r="CB465" i="1"/>
  <c r="BZ455" i="1"/>
  <c r="CB455" i="1"/>
  <c r="CC455" i="1"/>
  <c r="CE455" i="1"/>
  <c r="CD455" i="1"/>
  <c r="CA455" i="1"/>
  <c r="BZ445" i="1"/>
  <c r="CD445" i="1"/>
  <c r="CC445" i="1"/>
  <c r="CA445" i="1"/>
  <c r="CE445" i="1"/>
  <c r="CB445" i="1"/>
  <c r="BZ435" i="1"/>
  <c r="CB435" i="1"/>
  <c r="CC435" i="1"/>
  <c r="CE435" i="1"/>
  <c r="CD435" i="1"/>
  <c r="CA435" i="1"/>
  <c r="BZ429" i="1"/>
  <c r="CD429" i="1"/>
  <c r="CA429" i="1"/>
  <c r="CE429" i="1"/>
  <c r="CC429" i="1"/>
  <c r="CB429" i="1"/>
  <c r="BZ421" i="1"/>
  <c r="CD421" i="1"/>
  <c r="CA421" i="1"/>
  <c r="CE421" i="1"/>
  <c r="CC421" i="1"/>
  <c r="CB421" i="1"/>
  <c r="BZ415" i="1"/>
  <c r="CB415" i="1"/>
  <c r="CA415" i="1"/>
  <c r="CC415" i="1"/>
  <c r="CD415" i="1"/>
  <c r="CE415" i="1"/>
  <c r="BZ411" i="1"/>
  <c r="CB411" i="1"/>
  <c r="CE411" i="1"/>
  <c r="CC411" i="1"/>
  <c r="CD411" i="1"/>
  <c r="CA411" i="1"/>
  <c r="BZ409" i="1"/>
  <c r="CD409" i="1"/>
  <c r="CC409" i="1"/>
  <c r="CA409" i="1"/>
  <c r="CE409" i="1"/>
  <c r="CB409" i="1"/>
  <c r="BZ401" i="1"/>
  <c r="CD401" i="1"/>
  <c r="CA401" i="1"/>
  <c r="CE401" i="1"/>
  <c r="CC401" i="1"/>
  <c r="CB401" i="1"/>
  <c r="BZ391" i="1"/>
  <c r="CB391" i="1"/>
  <c r="CC391" i="1"/>
  <c r="CA391" i="1"/>
  <c r="CD391" i="1"/>
  <c r="CE391" i="1"/>
  <c r="BZ381" i="1"/>
  <c r="CD381" i="1"/>
  <c r="CA381" i="1"/>
  <c r="CE381" i="1"/>
  <c r="CB381" i="1"/>
  <c r="CC381" i="1"/>
  <c r="BZ373" i="1"/>
  <c r="CD373" i="1"/>
  <c r="CA373" i="1"/>
  <c r="CE373" i="1"/>
  <c r="CC373" i="1"/>
  <c r="CB373" i="1"/>
  <c r="BZ359" i="1"/>
  <c r="CB359" i="1"/>
  <c r="CC359" i="1"/>
  <c r="CE359" i="1"/>
  <c r="CD359" i="1"/>
  <c r="CA359" i="1"/>
  <c r="BZ355" i="1"/>
  <c r="CB355" i="1"/>
  <c r="CC355" i="1"/>
  <c r="CE355" i="1"/>
  <c r="CA355" i="1"/>
  <c r="CD355" i="1"/>
  <c r="BZ353" i="1"/>
  <c r="CD353" i="1"/>
  <c r="CA353" i="1"/>
  <c r="CE353" i="1"/>
  <c r="CB353" i="1"/>
  <c r="CC353" i="1"/>
  <c r="BZ351" i="1"/>
  <c r="CB351" i="1"/>
  <c r="CC351" i="1"/>
  <c r="CA351" i="1"/>
  <c r="CD351" i="1"/>
  <c r="CE351" i="1"/>
  <c r="BZ345" i="1"/>
  <c r="CC345" i="1"/>
  <c r="CD345" i="1"/>
  <c r="CA345" i="1"/>
  <c r="CE345" i="1"/>
  <c r="CB345" i="1"/>
  <c r="BZ339" i="1"/>
  <c r="CA339" i="1"/>
  <c r="CE339" i="1"/>
  <c r="CB339" i="1"/>
  <c r="CC339" i="1"/>
  <c r="CD339" i="1"/>
  <c r="BZ337" i="1"/>
  <c r="CC337" i="1"/>
  <c r="CD337" i="1"/>
  <c r="CA337" i="1"/>
  <c r="CE337" i="1"/>
  <c r="CB337" i="1"/>
  <c r="BZ331" i="1"/>
  <c r="CA331" i="1"/>
  <c r="CE331" i="1"/>
  <c r="CB331" i="1"/>
  <c r="CC331" i="1"/>
  <c r="CD331" i="1"/>
  <c r="BZ329" i="1"/>
  <c r="CC329" i="1"/>
  <c r="CD329" i="1"/>
  <c r="CA329" i="1"/>
  <c r="CE329" i="1"/>
  <c r="CB329" i="1"/>
  <c r="BZ319" i="1"/>
  <c r="CA319" i="1"/>
  <c r="CE319" i="1"/>
  <c r="CB319" i="1"/>
  <c r="CC319" i="1"/>
  <c r="CD319" i="1"/>
  <c r="BZ311" i="1"/>
  <c r="CA311" i="1"/>
  <c r="CE311" i="1"/>
  <c r="CB311" i="1"/>
  <c r="CC311" i="1"/>
  <c r="CD311" i="1"/>
  <c r="BZ301" i="1"/>
  <c r="CC301" i="1"/>
  <c r="CD301" i="1"/>
  <c r="CA301" i="1"/>
  <c r="CE301" i="1"/>
  <c r="CB301" i="1"/>
  <c r="BZ293" i="1"/>
  <c r="CC293" i="1"/>
  <c r="CD293" i="1"/>
  <c r="CA293" i="1"/>
  <c r="CE293" i="1"/>
  <c r="CB293" i="1"/>
  <c r="BZ287" i="1"/>
  <c r="CA287" i="1"/>
  <c r="CE287" i="1"/>
  <c r="CB287" i="1"/>
  <c r="CC287" i="1"/>
  <c r="CD287" i="1"/>
  <c r="BZ283" i="1"/>
  <c r="CA283" i="1"/>
  <c r="CE283" i="1"/>
  <c r="CB283" i="1"/>
  <c r="CC283" i="1"/>
  <c r="CD283" i="1"/>
  <c r="BZ275" i="1"/>
  <c r="CA275" i="1"/>
  <c r="CE275" i="1"/>
  <c r="CB275" i="1"/>
  <c r="CC275" i="1"/>
  <c r="CD275" i="1"/>
  <c r="BZ259" i="1"/>
  <c r="CA259" i="1"/>
  <c r="CE259" i="1"/>
  <c r="CB259" i="1"/>
  <c r="CC259" i="1"/>
  <c r="CD259" i="1"/>
  <c r="BZ257" i="1"/>
  <c r="CC257" i="1"/>
  <c r="CD257" i="1"/>
  <c r="CA257" i="1"/>
  <c r="CE257" i="1"/>
  <c r="CB257" i="1"/>
  <c r="BZ251" i="1"/>
  <c r="CA251" i="1"/>
  <c r="CE251" i="1"/>
  <c r="CB251" i="1"/>
  <c r="CC251" i="1"/>
  <c r="CD251" i="1"/>
  <c r="BZ243" i="1"/>
  <c r="CC243" i="1"/>
  <c r="CD243" i="1"/>
  <c r="CA243" i="1"/>
  <c r="CE243" i="1"/>
  <c r="CB243" i="1"/>
  <c r="BZ237" i="1"/>
  <c r="CA237" i="1"/>
  <c r="CE237" i="1"/>
  <c r="CB237" i="1"/>
  <c r="CC237" i="1"/>
  <c r="CD237" i="1"/>
  <c r="BZ233" i="1"/>
  <c r="CA233" i="1"/>
  <c r="CE233" i="1"/>
  <c r="CB233" i="1"/>
  <c r="CC233" i="1"/>
  <c r="CD233" i="1"/>
  <c r="BZ231" i="1"/>
  <c r="CC231" i="1"/>
  <c r="CD231" i="1"/>
  <c r="CA231" i="1"/>
  <c r="CE231" i="1"/>
  <c r="CB231" i="1"/>
  <c r="BZ227" i="1"/>
  <c r="CC227" i="1"/>
  <c r="CD227" i="1"/>
  <c r="CA227" i="1"/>
  <c r="CE227" i="1"/>
  <c r="CB227" i="1"/>
  <c r="BZ225" i="1"/>
  <c r="CA225" i="1"/>
  <c r="CE225" i="1"/>
  <c r="CB225" i="1"/>
  <c r="CC225" i="1"/>
  <c r="CD225" i="1"/>
  <c r="BZ221" i="1"/>
  <c r="CA221" i="1"/>
  <c r="CE221" i="1"/>
  <c r="CB221" i="1"/>
  <c r="CC221" i="1"/>
  <c r="CD221" i="1"/>
  <c r="BZ217" i="1"/>
  <c r="CA217" i="1"/>
  <c r="CE217" i="1"/>
  <c r="CB217" i="1"/>
  <c r="CC217" i="1"/>
  <c r="CD217" i="1"/>
  <c r="BZ211" i="1"/>
  <c r="CC211" i="1"/>
  <c r="CD211" i="1"/>
  <c r="CA211" i="1"/>
  <c r="CE211" i="1"/>
  <c r="CB211" i="1"/>
  <c r="BZ209" i="1"/>
  <c r="CA209" i="1"/>
  <c r="CE209" i="1"/>
  <c r="CB209" i="1"/>
  <c r="CC209" i="1"/>
  <c r="CD209" i="1"/>
  <c r="BZ203" i="1"/>
  <c r="CC203" i="1"/>
  <c r="CD203" i="1"/>
  <c r="CA203" i="1"/>
  <c r="CE203" i="1"/>
  <c r="CB203" i="1"/>
  <c r="BZ195" i="1"/>
  <c r="CC195" i="1"/>
  <c r="CD195" i="1"/>
  <c r="CA195" i="1"/>
  <c r="CE195" i="1"/>
  <c r="CB195" i="1"/>
  <c r="BZ193" i="1"/>
  <c r="CA193" i="1"/>
  <c r="CE193" i="1"/>
  <c r="CB193" i="1"/>
  <c r="CC193" i="1"/>
  <c r="CD193" i="1"/>
  <c r="BZ187" i="1"/>
  <c r="CC187" i="1"/>
  <c r="CD187" i="1"/>
  <c r="CA187" i="1"/>
  <c r="CE187" i="1"/>
  <c r="CB187" i="1"/>
  <c r="BZ181" i="1"/>
  <c r="CA181" i="1"/>
  <c r="CE181" i="1"/>
  <c r="CB181" i="1"/>
  <c r="CC181" i="1"/>
  <c r="CD181" i="1"/>
  <c r="BZ175" i="1"/>
  <c r="CC175" i="1"/>
  <c r="CD175" i="1"/>
  <c r="CA175" i="1"/>
  <c r="CE175" i="1"/>
  <c r="CB175" i="1"/>
  <c r="BZ173" i="1"/>
  <c r="CA173" i="1"/>
  <c r="CE173" i="1"/>
  <c r="CB173" i="1"/>
  <c r="CC173" i="1"/>
  <c r="CD173" i="1"/>
  <c r="BZ169" i="1"/>
  <c r="CA169" i="1"/>
  <c r="CE169" i="1"/>
  <c r="CB169" i="1"/>
  <c r="CC169" i="1"/>
  <c r="CD169" i="1"/>
  <c r="BZ163" i="1"/>
  <c r="CC163" i="1"/>
  <c r="CD163" i="1"/>
  <c r="CA163" i="1"/>
  <c r="CE163" i="1"/>
  <c r="CB163" i="1"/>
  <c r="BZ157" i="1"/>
  <c r="CA157" i="1"/>
  <c r="CE157" i="1"/>
  <c r="CB157" i="1"/>
  <c r="CC157" i="1"/>
  <c r="CD157" i="1"/>
  <c r="BZ155" i="1"/>
  <c r="CC155" i="1"/>
  <c r="CD155" i="1"/>
  <c r="CA155" i="1"/>
  <c r="CE155" i="1"/>
  <c r="CB155" i="1"/>
  <c r="BZ143" i="1"/>
  <c r="CC143" i="1"/>
  <c r="CD143" i="1"/>
  <c r="CA143" i="1"/>
  <c r="CE143" i="1"/>
  <c r="CB143" i="1"/>
  <c r="BZ135" i="1"/>
  <c r="CC135" i="1"/>
  <c r="CD135" i="1"/>
  <c r="CA135" i="1"/>
  <c r="CE135" i="1"/>
  <c r="CB135" i="1"/>
  <c r="BZ129" i="1"/>
  <c r="CA129" i="1"/>
  <c r="CE129" i="1"/>
  <c r="CB129" i="1"/>
  <c r="CC129" i="1"/>
  <c r="CD129" i="1"/>
  <c r="BZ123" i="1"/>
  <c r="CB123" i="1"/>
  <c r="CC123" i="1"/>
  <c r="CD123" i="1"/>
  <c r="CA123" i="1"/>
  <c r="CE123" i="1"/>
  <c r="BZ121" i="1"/>
  <c r="CD121" i="1"/>
  <c r="CA121" i="1"/>
  <c r="CE121" i="1"/>
  <c r="CB121" i="1"/>
  <c r="CC121" i="1"/>
  <c r="BZ113" i="1"/>
  <c r="CD113" i="1"/>
  <c r="CA113" i="1"/>
  <c r="CE113" i="1"/>
  <c r="CB113" i="1"/>
  <c r="CC113" i="1"/>
  <c r="BZ107" i="1"/>
  <c r="CB107" i="1"/>
  <c r="CC107" i="1"/>
  <c r="CD107" i="1"/>
  <c r="CA107" i="1"/>
  <c r="CE107" i="1"/>
  <c r="BZ99" i="1"/>
  <c r="CB99" i="1"/>
  <c r="CC99" i="1"/>
  <c r="CD99" i="1"/>
  <c r="CA99" i="1"/>
  <c r="CE99" i="1"/>
  <c r="BZ95" i="1"/>
  <c r="CB95" i="1"/>
  <c r="CC95" i="1"/>
  <c r="CD95" i="1"/>
  <c r="CE95" i="1"/>
  <c r="CA95" i="1"/>
  <c r="BZ89" i="1"/>
  <c r="CD89" i="1"/>
  <c r="CA89" i="1"/>
  <c r="CE89" i="1"/>
  <c r="CB89" i="1"/>
  <c r="CC89" i="1"/>
  <c r="BZ85" i="1"/>
  <c r="CD85" i="1"/>
  <c r="CA85" i="1"/>
  <c r="CE85" i="1"/>
  <c r="CB85" i="1"/>
  <c r="CC85" i="1"/>
  <c r="BZ83" i="1"/>
  <c r="CB83" i="1"/>
  <c r="CC83" i="1"/>
  <c r="CD83" i="1"/>
  <c r="CA83" i="1"/>
  <c r="CE83" i="1"/>
  <c r="BZ73" i="1"/>
  <c r="CA73" i="1"/>
  <c r="CE73" i="1"/>
  <c r="CB73" i="1"/>
  <c r="CC73" i="1"/>
  <c r="CD73" i="1"/>
  <c r="BZ67" i="1"/>
  <c r="CC67" i="1"/>
  <c r="CD67" i="1"/>
  <c r="CA67" i="1"/>
  <c r="CE67" i="1"/>
  <c r="CB67" i="1"/>
  <c r="BZ61" i="1"/>
  <c r="CA61" i="1"/>
  <c r="CE61" i="1"/>
  <c r="CB61" i="1"/>
  <c r="CC61" i="1"/>
  <c r="CD61" i="1"/>
  <c r="BZ49" i="1"/>
  <c r="CA49" i="1"/>
  <c r="CE49" i="1"/>
  <c r="CB49" i="1"/>
  <c r="CC49" i="1"/>
  <c r="CD49" i="1"/>
  <c r="BZ43" i="1"/>
  <c r="CC43" i="1"/>
  <c r="CD43" i="1"/>
  <c r="CA43" i="1"/>
  <c r="CE43" i="1"/>
  <c r="CB43" i="1"/>
  <c r="BZ41" i="1"/>
  <c r="CA41" i="1"/>
  <c r="CE41" i="1"/>
  <c r="CB41" i="1"/>
  <c r="CC41" i="1"/>
  <c r="CD41" i="1"/>
  <c r="BZ35" i="1"/>
  <c r="CC35" i="1"/>
  <c r="CD35" i="1"/>
  <c r="CA35" i="1"/>
  <c r="CE35" i="1"/>
  <c r="CB35" i="1"/>
  <c r="BZ33" i="1"/>
  <c r="CA33" i="1"/>
  <c r="CE33" i="1"/>
  <c r="CB33" i="1"/>
  <c r="CC33" i="1"/>
  <c r="CD33" i="1"/>
  <c r="BZ27" i="1"/>
  <c r="CC27" i="1"/>
  <c r="CD27" i="1"/>
  <c r="CA27" i="1"/>
  <c r="CE27" i="1"/>
  <c r="CB27" i="1"/>
  <c r="BZ21" i="1"/>
  <c r="CA21" i="1"/>
  <c r="CE21" i="1"/>
  <c r="CB21" i="1"/>
  <c r="CC21" i="1"/>
  <c r="CD21" i="1"/>
  <c r="BZ19" i="1"/>
  <c r="CC19" i="1"/>
  <c r="CD19" i="1"/>
  <c r="CA19" i="1"/>
  <c r="CE19" i="1"/>
  <c r="CB19" i="1"/>
  <c r="BZ17" i="1"/>
  <c r="CA17" i="1"/>
  <c r="CB17" i="1"/>
  <c r="CC17" i="1"/>
  <c r="CD17" i="1"/>
  <c r="BZ14" i="1"/>
  <c r="CD14" i="1"/>
  <c r="CA14" i="1"/>
  <c r="CB14" i="1"/>
  <c r="CC14" i="1"/>
  <c r="BZ10" i="1"/>
  <c r="CD10" i="1"/>
  <c r="CA10" i="1"/>
  <c r="CB10" i="1"/>
  <c r="CC10" i="1"/>
  <c r="BZ499" i="1"/>
  <c r="CB499" i="1"/>
  <c r="CC499" i="1"/>
  <c r="CA499" i="1"/>
  <c r="CD499" i="1"/>
  <c r="CE499" i="1"/>
  <c r="BZ491" i="1"/>
  <c r="CB491" i="1"/>
  <c r="CA491" i="1"/>
  <c r="CC491" i="1"/>
  <c r="CD491" i="1"/>
  <c r="CE491" i="1"/>
  <c r="BZ483" i="1"/>
  <c r="CB483" i="1"/>
  <c r="CC483" i="1"/>
  <c r="CE483" i="1"/>
  <c r="CD483" i="1"/>
  <c r="CA483" i="1"/>
  <c r="BZ475" i="1"/>
  <c r="CB475" i="1"/>
  <c r="CA475" i="1"/>
  <c r="CC475" i="1"/>
  <c r="CD475" i="1"/>
  <c r="CE475" i="1"/>
  <c r="BZ469" i="1"/>
  <c r="CD469" i="1"/>
  <c r="CA469" i="1"/>
  <c r="CE469" i="1"/>
  <c r="CC469" i="1"/>
  <c r="CB469" i="1"/>
  <c r="BZ463" i="1"/>
  <c r="CB463" i="1"/>
  <c r="CC463" i="1"/>
  <c r="CA463" i="1"/>
  <c r="CD463" i="1"/>
  <c r="CE463" i="1"/>
  <c r="BZ461" i="1"/>
  <c r="CD461" i="1"/>
  <c r="CC461" i="1"/>
  <c r="CA461" i="1"/>
  <c r="CE461" i="1"/>
  <c r="CB461" i="1"/>
  <c r="BZ457" i="1"/>
  <c r="CD457" i="1"/>
  <c r="CA457" i="1"/>
  <c r="CE457" i="1"/>
  <c r="CB457" i="1"/>
  <c r="CC457" i="1"/>
  <c r="BZ451" i="1"/>
  <c r="CB451" i="1"/>
  <c r="CC451" i="1"/>
  <c r="CE451" i="1"/>
  <c r="CD451" i="1"/>
  <c r="CA451" i="1"/>
  <c r="BZ447" i="1"/>
  <c r="CB447" i="1"/>
  <c r="CE447" i="1"/>
  <c r="CC447" i="1"/>
  <c r="CD447" i="1"/>
  <c r="CA447" i="1"/>
  <c r="BZ443" i="1"/>
  <c r="CB443" i="1"/>
  <c r="CA443" i="1"/>
  <c r="CC443" i="1"/>
  <c r="CE443" i="1"/>
  <c r="CD443" i="1"/>
  <c r="BZ441" i="1"/>
  <c r="CD441" i="1"/>
  <c r="CA441" i="1"/>
  <c r="CE441" i="1"/>
  <c r="CC441" i="1"/>
  <c r="CB441" i="1"/>
  <c r="BZ437" i="1"/>
  <c r="CD437" i="1"/>
  <c r="CA437" i="1"/>
  <c r="CE437" i="1"/>
  <c r="CB437" i="1"/>
  <c r="CC437" i="1"/>
  <c r="BZ431" i="1"/>
  <c r="CB431" i="1"/>
  <c r="CE431" i="1"/>
  <c r="CC431" i="1"/>
  <c r="CA431" i="1"/>
  <c r="CD431" i="1"/>
  <c r="BZ427" i="1"/>
  <c r="CB427" i="1"/>
  <c r="CC427" i="1"/>
  <c r="CA427" i="1"/>
  <c r="CD427" i="1"/>
  <c r="CE427" i="1"/>
  <c r="BZ425" i="1"/>
  <c r="CD425" i="1"/>
  <c r="CC425" i="1"/>
  <c r="CA425" i="1"/>
  <c r="CE425" i="1"/>
  <c r="CB425" i="1"/>
  <c r="BZ417" i="1"/>
  <c r="CD417" i="1"/>
  <c r="CA417" i="1"/>
  <c r="CE417" i="1"/>
  <c r="CB417" i="1"/>
  <c r="CC417" i="1"/>
  <c r="BZ413" i="1"/>
  <c r="CD413" i="1"/>
  <c r="CA413" i="1"/>
  <c r="CE413" i="1"/>
  <c r="CB413" i="1"/>
  <c r="CC413" i="1"/>
  <c r="BZ407" i="1"/>
  <c r="CB407" i="1"/>
  <c r="CA407" i="1"/>
  <c r="CC407" i="1"/>
  <c r="CE407" i="1"/>
  <c r="CD407" i="1"/>
  <c r="BZ405" i="1"/>
  <c r="CD405" i="1"/>
  <c r="CA405" i="1"/>
  <c r="CE405" i="1"/>
  <c r="CC405" i="1"/>
  <c r="CB405" i="1"/>
  <c r="BZ397" i="1"/>
  <c r="CD397" i="1"/>
  <c r="CA397" i="1"/>
  <c r="CE397" i="1"/>
  <c r="CC397" i="1"/>
  <c r="CB397" i="1"/>
  <c r="BZ393" i="1"/>
  <c r="CD393" i="1"/>
  <c r="CC393" i="1"/>
  <c r="CA393" i="1"/>
  <c r="CE393" i="1"/>
  <c r="CB393" i="1"/>
  <c r="BZ389" i="1"/>
  <c r="CD389" i="1"/>
  <c r="CA389" i="1"/>
  <c r="CE389" i="1"/>
  <c r="CB389" i="1"/>
  <c r="CC389" i="1"/>
  <c r="BZ387" i="1"/>
  <c r="CB387" i="1"/>
  <c r="CA387" i="1"/>
  <c r="CC387" i="1"/>
  <c r="CD387" i="1"/>
  <c r="CE387" i="1"/>
  <c r="BZ383" i="1"/>
  <c r="CB383" i="1"/>
  <c r="CE383" i="1"/>
  <c r="CC383" i="1"/>
  <c r="CD383" i="1"/>
  <c r="CA383" i="1"/>
  <c r="BZ379" i="1"/>
  <c r="CB379" i="1"/>
  <c r="CC379" i="1"/>
  <c r="CE379" i="1"/>
  <c r="CD379" i="1"/>
  <c r="CA379" i="1"/>
  <c r="BZ377" i="1"/>
  <c r="CD377" i="1"/>
  <c r="CA377" i="1"/>
  <c r="CE377" i="1"/>
  <c r="CC377" i="1"/>
  <c r="CB377" i="1"/>
  <c r="BZ369" i="1"/>
  <c r="CD369" i="1"/>
  <c r="CC369" i="1"/>
  <c r="CA369" i="1"/>
  <c r="CE369" i="1"/>
  <c r="CB369" i="1"/>
  <c r="BZ365" i="1"/>
  <c r="CD365" i="1"/>
  <c r="CA365" i="1"/>
  <c r="CE365" i="1"/>
  <c r="CB365" i="1"/>
  <c r="CC365" i="1"/>
  <c r="BZ361" i="1"/>
  <c r="CD361" i="1"/>
  <c r="CA361" i="1"/>
  <c r="CE361" i="1"/>
  <c r="CB361" i="1"/>
  <c r="CC361" i="1"/>
  <c r="BZ349" i="1"/>
  <c r="CC349" i="1"/>
  <c r="CD349" i="1"/>
  <c r="CA349" i="1"/>
  <c r="CE349" i="1"/>
  <c r="CB349" i="1"/>
  <c r="BZ347" i="1"/>
  <c r="CA347" i="1"/>
  <c r="CE347" i="1"/>
  <c r="CB347" i="1"/>
  <c r="CC347" i="1"/>
  <c r="CD347" i="1"/>
  <c r="BZ341" i="1"/>
  <c r="CC341" i="1"/>
  <c r="CD341" i="1"/>
  <c r="CA341" i="1"/>
  <c r="CE341" i="1"/>
  <c r="CB341" i="1"/>
  <c r="BZ335" i="1"/>
  <c r="CA335" i="1"/>
  <c r="CE335" i="1"/>
  <c r="CB335" i="1"/>
  <c r="CC335" i="1"/>
  <c r="CD335" i="1"/>
  <c r="BZ333" i="1"/>
  <c r="CC333" i="1"/>
  <c r="CD333" i="1"/>
  <c r="CA333" i="1"/>
  <c r="CE333" i="1"/>
  <c r="CB333" i="1"/>
  <c r="BZ327" i="1"/>
  <c r="CA327" i="1"/>
  <c r="CE327" i="1"/>
  <c r="CB327" i="1"/>
  <c r="CC327" i="1"/>
  <c r="CD327" i="1"/>
  <c r="BZ323" i="1"/>
  <c r="CA323" i="1"/>
  <c r="CE323" i="1"/>
  <c r="CB323" i="1"/>
  <c r="CC323" i="1"/>
  <c r="CD323" i="1"/>
  <c r="BZ321" i="1"/>
  <c r="CC321" i="1"/>
  <c r="CD321" i="1"/>
  <c r="CA321" i="1"/>
  <c r="CE321" i="1"/>
  <c r="CB321" i="1"/>
  <c r="BZ315" i="1"/>
  <c r="CA315" i="1"/>
  <c r="CE315" i="1"/>
  <c r="CB315" i="1"/>
  <c r="CC315" i="1"/>
  <c r="CD315" i="1"/>
  <c r="BZ307" i="1"/>
  <c r="CA307" i="1"/>
  <c r="CE307" i="1"/>
  <c r="CB307" i="1"/>
  <c r="CC307" i="1"/>
  <c r="CD307" i="1"/>
  <c r="BZ305" i="1"/>
  <c r="CC305" i="1"/>
  <c r="CD305" i="1"/>
  <c r="CA305" i="1"/>
  <c r="CE305" i="1"/>
  <c r="CB305" i="1"/>
  <c r="BZ299" i="1"/>
  <c r="CA299" i="1"/>
  <c r="CE299" i="1"/>
  <c r="CB299" i="1"/>
  <c r="CC299" i="1"/>
  <c r="CD299" i="1"/>
  <c r="BZ295" i="1"/>
  <c r="CA295" i="1"/>
  <c r="CE295" i="1"/>
  <c r="CB295" i="1"/>
  <c r="CC295" i="1"/>
  <c r="CD295" i="1"/>
  <c r="BZ291" i="1"/>
  <c r="CA291" i="1"/>
  <c r="CE291" i="1"/>
  <c r="CB291" i="1"/>
  <c r="CC291" i="1"/>
  <c r="CD291" i="1"/>
  <c r="BZ285" i="1"/>
  <c r="CC285" i="1"/>
  <c r="CD285" i="1"/>
  <c r="CA285" i="1"/>
  <c r="CE285" i="1"/>
  <c r="CB285" i="1"/>
  <c r="BZ279" i="1"/>
  <c r="CA279" i="1"/>
  <c r="CE279" i="1"/>
  <c r="CB279" i="1"/>
  <c r="CC279" i="1"/>
  <c r="CD279" i="1"/>
  <c r="BZ277" i="1"/>
  <c r="CC277" i="1"/>
  <c r="CD277" i="1"/>
  <c r="CA277" i="1"/>
  <c r="CE277" i="1"/>
  <c r="CB277" i="1"/>
  <c r="BZ271" i="1"/>
  <c r="CA271" i="1"/>
  <c r="CE271" i="1"/>
  <c r="CB271" i="1"/>
  <c r="CC271" i="1"/>
  <c r="CD271" i="1"/>
  <c r="BZ267" i="1"/>
  <c r="CA267" i="1"/>
  <c r="CE267" i="1"/>
  <c r="CB267" i="1"/>
  <c r="CC267" i="1"/>
  <c r="CD267" i="1"/>
  <c r="BZ265" i="1"/>
  <c r="CC265" i="1"/>
  <c r="CD265" i="1"/>
  <c r="CA265" i="1"/>
  <c r="CE265" i="1"/>
  <c r="CB265" i="1"/>
  <c r="BZ261" i="1"/>
  <c r="CC261" i="1"/>
  <c r="CD261" i="1"/>
  <c r="CA261" i="1"/>
  <c r="CE261" i="1"/>
  <c r="CB261" i="1"/>
  <c r="BZ255" i="1"/>
  <c r="CA255" i="1"/>
  <c r="CE255" i="1"/>
  <c r="CB255" i="1"/>
  <c r="CC255" i="1"/>
  <c r="CD255" i="1"/>
  <c r="BZ253" i="1"/>
  <c r="CC253" i="1"/>
  <c r="CD253" i="1"/>
  <c r="CA253" i="1"/>
  <c r="CE253" i="1"/>
  <c r="CB253" i="1"/>
  <c r="BZ247" i="1"/>
  <c r="CD247" i="1"/>
  <c r="CA247" i="1"/>
  <c r="CE247" i="1"/>
  <c r="CB247" i="1"/>
  <c r="CC247" i="1"/>
  <c r="BZ245" i="1"/>
  <c r="CA245" i="1"/>
  <c r="CB245" i="1"/>
  <c r="CC245" i="1"/>
  <c r="CD245" i="1"/>
  <c r="CE245" i="1"/>
  <c r="BZ239" i="1"/>
  <c r="CC239" i="1"/>
  <c r="CD239" i="1"/>
  <c r="CA239" i="1"/>
  <c r="CE239" i="1"/>
  <c r="CB239" i="1"/>
  <c r="BZ229" i="1"/>
  <c r="CA229" i="1"/>
  <c r="CE229" i="1"/>
  <c r="CB229" i="1"/>
  <c r="CC229" i="1"/>
  <c r="CD229" i="1"/>
  <c r="BZ223" i="1"/>
  <c r="CC223" i="1"/>
  <c r="CD223" i="1"/>
  <c r="CA223" i="1"/>
  <c r="CE223" i="1"/>
  <c r="CB223" i="1"/>
  <c r="BZ215" i="1"/>
  <c r="CC215" i="1"/>
  <c r="CD215" i="1"/>
  <c r="CA215" i="1"/>
  <c r="CE215" i="1"/>
  <c r="CB215" i="1"/>
  <c r="BZ213" i="1"/>
  <c r="CA213" i="1"/>
  <c r="CE213" i="1"/>
  <c r="CB213" i="1"/>
  <c r="CC213" i="1"/>
  <c r="CD213" i="1"/>
  <c r="BZ207" i="1"/>
  <c r="CC207" i="1"/>
  <c r="CD207" i="1"/>
  <c r="CA207" i="1"/>
  <c r="CE207" i="1"/>
  <c r="CB207" i="1"/>
  <c r="BZ199" i="1"/>
  <c r="CC199" i="1"/>
  <c r="CD199" i="1"/>
  <c r="CA199" i="1"/>
  <c r="CE199" i="1"/>
  <c r="CB199" i="1"/>
  <c r="BZ191" i="1"/>
  <c r="CC191" i="1"/>
  <c r="CD191" i="1"/>
  <c r="CA191" i="1"/>
  <c r="CE191" i="1"/>
  <c r="CB191" i="1"/>
  <c r="BZ185" i="1"/>
  <c r="CA185" i="1"/>
  <c r="CE185" i="1"/>
  <c r="CB185" i="1"/>
  <c r="CC185" i="1"/>
  <c r="CD185" i="1"/>
  <c r="BZ179" i="1"/>
  <c r="CC179" i="1"/>
  <c r="CD179" i="1"/>
  <c r="CA179" i="1"/>
  <c r="CE179" i="1"/>
  <c r="CB179" i="1"/>
  <c r="BZ177" i="1"/>
  <c r="CA177" i="1"/>
  <c r="CE177" i="1"/>
  <c r="CB177" i="1"/>
  <c r="CC177" i="1"/>
  <c r="CD177" i="1"/>
  <c r="BZ171" i="1"/>
  <c r="CC171" i="1"/>
  <c r="CD171" i="1"/>
  <c r="CA171" i="1"/>
  <c r="CE171" i="1"/>
  <c r="CB171" i="1"/>
  <c r="BZ167" i="1"/>
  <c r="CC167" i="1"/>
  <c r="CD167" i="1"/>
  <c r="CA167" i="1"/>
  <c r="CE167" i="1"/>
  <c r="CB167" i="1"/>
  <c r="BZ161" i="1"/>
  <c r="CA161" i="1"/>
  <c r="CE161" i="1"/>
  <c r="CB161" i="1"/>
  <c r="CC161" i="1"/>
  <c r="CD161" i="1"/>
  <c r="BZ159" i="1"/>
  <c r="CC159" i="1"/>
  <c r="CD159" i="1"/>
  <c r="CA159" i="1"/>
  <c r="CE159" i="1"/>
  <c r="CB159" i="1"/>
  <c r="BZ153" i="1"/>
  <c r="CA153" i="1"/>
  <c r="CE153" i="1"/>
  <c r="CB153" i="1"/>
  <c r="CC153" i="1"/>
  <c r="CD153" i="1"/>
  <c r="BZ147" i="1"/>
  <c r="CC147" i="1"/>
  <c r="CD147" i="1"/>
  <c r="CA147" i="1"/>
  <c r="CE147" i="1"/>
  <c r="CB147" i="1"/>
  <c r="BZ145" i="1"/>
  <c r="CA145" i="1"/>
  <c r="CE145" i="1"/>
  <c r="CB145" i="1"/>
  <c r="CC145" i="1"/>
  <c r="CD145" i="1"/>
  <c r="BZ139" i="1"/>
  <c r="CC139" i="1"/>
  <c r="CD139" i="1"/>
  <c r="CA139" i="1"/>
  <c r="CE139" i="1"/>
  <c r="CB139" i="1"/>
  <c r="BZ131" i="1"/>
  <c r="CC131" i="1"/>
  <c r="CD131" i="1"/>
  <c r="CA131" i="1"/>
  <c r="CB131" i="1"/>
  <c r="CE131" i="1"/>
  <c r="BZ119" i="1"/>
  <c r="CB119" i="1"/>
  <c r="CC119" i="1"/>
  <c r="CD119" i="1"/>
  <c r="CA119" i="1"/>
  <c r="CE119" i="1"/>
  <c r="BZ115" i="1"/>
  <c r="CB115" i="1"/>
  <c r="CC115" i="1"/>
  <c r="CD115" i="1"/>
  <c r="CA115" i="1"/>
  <c r="CE115" i="1"/>
  <c r="BZ111" i="1"/>
  <c r="CB111" i="1"/>
  <c r="CC111" i="1"/>
  <c r="CD111" i="1"/>
  <c r="CE111" i="1"/>
  <c r="CA111" i="1"/>
  <c r="BZ103" i="1"/>
  <c r="CB103" i="1"/>
  <c r="CC103" i="1"/>
  <c r="CD103" i="1"/>
  <c r="CA103" i="1"/>
  <c r="CE103" i="1"/>
  <c r="BZ97" i="1"/>
  <c r="CD97" i="1"/>
  <c r="CA97" i="1"/>
  <c r="CE97" i="1"/>
  <c r="CB97" i="1"/>
  <c r="CC97" i="1"/>
  <c r="BZ91" i="1"/>
  <c r="CB91" i="1"/>
  <c r="CC91" i="1"/>
  <c r="CD91" i="1"/>
  <c r="CA91" i="1"/>
  <c r="CE91" i="1"/>
  <c r="BZ87" i="1"/>
  <c r="CB87" i="1"/>
  <c r="CC87" i="1"/>
  <c r="CD87" i="1"/>
  <c r="CA87" i="1"/>
  <c r="CE87" i="1"/>
  <c r="BZ81" i="1"/>
  <c r="CD81" i="1"/>
  <c r="CA81" i="1"/>
  <c r="CE81" i="1"/>
  <c r="CB81" i="1"/>
  <c r="CC81" i="1"/>
  <c r="BZ75" i="1"/>
  <c r="CC75" i="1"/>
  <c r="CD75" i="1"/>
  <c r="CA75" i="1"/>
  <c r="CE75" i="1"/>
  <c r="CB75" i="1"/>
  <c r="BZ71" i="1"/>
  <c r="CC71" i="1"/>
  <c r="CD71" i="1"/>
  <c r="CA71" i="1"/>
  <c r="CE71" i="1"/>
  <c r="CB71" i="1"/>
  <c r="BZ65" i="1"/>
  <c r="CA65" i="1"/>
  <c r="CE65" i="1"/>
  <c r="CB65" i="1"/>
  <c r="CC65" i="1"/>
  <c r="CD65" i="1"/>
  <c r="BZ63" i="1"/>
  <c r="CC63" i="1"/>
  <c r="CD63" i="1"/>
  <c r="CA63" i="1"/>
  <c r="CE63" i="1"/>
  <c r="CB63" i="1"/>
  <c r="BZ59" i="1"/>
  <c r="CC59" i="1"/>
  <c r="CD59" i="1"/>
  <c r="CA59" i="1"/>
  <c r="CE59" i="1"/>
  <c r="CB59" i="1"/>
  <c r="BZ57" i="1"/>
  <c r="CA57" i="1"/>
  <c r="CE57" i="1"/>
  <c r="CB57" i="1"/>
  <c r="CC57" i="1"/>
  <c r="CD57" i="1"/>
  <c r="BZ55" i="1"/>
  <c r="CC55" i="1"/>
  <c r="CD55" i="1"/>
  <c r="CA55" i="1"/>
  <c r="CE55" i="1"/>
  <c r="CB55" i="1"/>
  <c r="BZ51" i="1"/>
  <c r="CC51" i="1"/>
  <c r="CD51" i="1"/>
  <c r="CA51" i="1"/>
  <c r="CE51" i="1"/>
  <c r="CB51" i="1"/>
  <c r="BZ45" i="1"/>
  <c r="CA45" i="1"/>
  <c r="CE45" i="1"/>
  <c r="CB45" i="1"/>
  <c r="CC45" i="1"/>
  <c r="CD45" i="1"/>
  <c r="BZ39" i="1"/>
  <c r="CC39" i="1"/>
  <c r="CD39" i="1"/>
  <c r="CA39" i="1"/>
  <c r="CE39" i="1"/>
  <c r="CB39" i="1"/>
  <c r="BZ37" i="1"/>
  <c r="CA37" i="1"/>
  <c r="CE37" i="1"/>
  <c r="CB37" i="1"/>
  <c r="CC37" i="1"/>
  <c r="CD37" i="1"/>
  <c r="BZ31" i="1"/>
  <c r="CC31" i="1"/>
  <c r="CD31" i="1"/>
  <c r="CA31" i="1"/>
  <c r="CE31" i="1"/>
  <c r="CB31" i="1"/>
  <c r="BZ23" i="1"/>
  <c r="CC23" i="1"/>
  <c r="CD23" i="1"/>
  <c r="CA23" i="1"/>
  <c r="CE23" i="1"/>
  <c r="CB23" i="1"/>
  <c r="CA13" i="1"/>
  <c r="CB13" i="1"/>
  <c r="CC13" i="1"/>
  <c r="CD13" i="1"/>
  <c r="CA9" i="1"/>
  <c r="CB9" i="1"/>
  <c r="CC9" i="1"/>
  <c r="CD9" i="1"/>
  <c r="BZ500" i="1"/>
  <c r="CA500" i="1"/>
  <c r="CE500" i="1"/>
  <c r="CB500" i="1"/>
  <c r="CC500" i="1"/>
  <c r="CD500" i="1"/>
  <c r="BZ498" i="1"/>
  <c r="CC498" i="1"/>
  <c r="CB498" i="1"/>
  <c r="CD498" i="1"/>
  <c r="CA498" i="1"/>
  <c r="CE498" i="1"/>
  <c r="CA496" i="1"/>
  <c r="CE496" i="1"/>
  <c r="CB496" i="1"/>
  <c r="CD496" i="1"/>
  <c r="CC496" i="1"/>
  <c r="CC494" i="1"/>
  <c r="CD494" i="1"/>
  <c r="CA494" i="1"/>
  <c r="CE494" i="1"/>
  <c r="CB494" i="1"/>
  <c r="CA492" i="1"/>
  <c r="CE492" i="1"/>
  <c r="CB492" i="1"/>
  <c r="CD492" i="1"/>
  <c r="CC492" i="1"/>
  <c r="BZ490" i="1"/>
  <c r="CC490" i="1"/>
  <c r="CD490" i="1"/>
  <c r="CB490" i="1"/>
  <c r="CA490" i="1"/>
  <c r="CE490" i="1"/>
  <c r="CA488" i="1"/>
  <c r="CE488" i="1"/>
  <c r="CB488" i="1"/>
  <c r="CD488" i="1"/>
  <c r="CC488" i="1"/>
  <c r="BZ486" i="1"/>
  <c r="CC486" i="1"/>
  <c r="CD486" i="1"/>
  <c r="CB486" i="1"/>
  <c r="CA486" i="1"/>
  <c r="CE486" i="1"/>
  <c r="BZ484" i="1"/>
  <c r="CA484" i="1"/>
  <c r="CE484" i="1"/>
  <c r="CD484" i="1"/>
  <c r="CB484" i="1"/>
  <c r="CC484" i="1"/>
  <c r="CC482" i="1"/>
  <c r="CB482" i="1"/>
  <c r="CD482" i="1"/>
  <c r="CA482" i="1"/>
  <c r="CE482" i="1"/>
  <c r="CA480" i="1"/>
  <c r="CE480" i="1"/>
  <c r="CB480" i="1"/>
  <c r="CD480" i="1"/>
  <c r="CC480" i="1"/>
  <c r="BZ478" i="1"/>
  <c r="CC478" i="1"/>
  <c r="CD478" i="1"/>
  <c r="CA478" i="1"/>
  <c r="CE478" i="1"/>
  <c r="CB478" i="1"/>
  <c r="BZ476" i="1"/>
  <c r="CA476" i="1"/>
  <c r="CE476" i="1"/>
  <c r="CB476" i="1"/>
  <c r="CD476" i="1"/>
  <c r="CC476" i="1"/>
  <c r="CC474" i="1"/>
  <c r="CD474" i="1"/>
  <c r="CA474" i="1"/>
  <c r="CE474" i="1"/>
  <c r="CB474" i="1"/>
  <c r="CA472" i="1"/>
  <c r="CE472" i="1"/>
  <c r="CD472" i="1"/>
  <c r="CB472" i="1"/>
  <c r="CC472" i="1"/>
  <c r="BZ470" i="1"/>
  <c r="CC470" i="1"/>
  <c r="CB470" i="1"/>
  <c r="CD470" i="1"/>
  <c r="CA470" i="1"/>
  <c r="CE470" i="1"/>
  <c r="CA468" i="1"/>
  <c r="CE468" i="1"/>
  <c r="CB468" i="1"/>
  <c r="CC468" i="1"/>
  <c r="CD468" i="1"/>
  <c r="BZ466" i="1"/>
  <c r="CC466" i="1"/>
  <c r="CD466" i="1"/>
  <c r="CA466" i="1"/>
  <c r="CE466" i="1"/>
  <c r="CB466" i="1"/>
  <c r="CA464" i="1"/>
  <c r="CE464" i="1"/>
  <c r="CD464" i="1"/>
  <c r="CB464" i="1"/>
  <c r="CC464" i="1"/>
  <c r="CC462" i="1"/>
  <c r="CD462" i="1"/>
  <c r="CA462" i="1"/>
  <c r="CE462" i="1"/>
  <c r="CB462" i="1"/>
  <c r="BZ460" i="1"/>
  <c r="CA460" i="1"/>
  <c r="CE460" i="1"/>
  <c r="CB460" i="1"/>
  <c r="CD460" i="1"/>
  <c r="CC460" i="1"/>
  <c r="CC458" i="1"/>
  <c r="CD458" i="1"/>
  <c r="CB458" i="1"/>
  <c r="CA458" i="1"/>
  <c r="CE458" i="1"/>
  <c r="CA456" i="1"/>
  <c r="CE456" i="1"/>
  <c r="CD456" i="1"/>
  <c r="CB456" i="1"/>
  <c r="CC456" i="1"/>
  <c r="BZ454" i="1"/>
  <c r="CC454" i="1"/>
  <c r="CD454" i="1"/>
  <c r="CB454" i="1"/>
  <c r="CA454" i="1"/>
  <c r="CE454" i="1"/>
  <c r="CA452" i="1"/>
  <c r="CE452" i="1"/>
  <c r="CB452" i="1"/>
  <c r="CC452" i="1"/>
  <c r="CD452" i="1"/>
  <c r="CC450" i="1"/>
  <c r="CB450" i="1"/>
  <c r="CD450" i="1"/>
  <c r="CA450" i="1"/>
  <c r="CE450" i="1"/>
  <c r="BZ448" i="1"/>
  <c r="CA448" i="1"/>
  <c r="CE448" i="1"/>
  <c r="CB448" i="1"/>
  <c r="CD448" i="1"/>
  <c r="CC448" i="1"/>
  <c r="CC446" i="1"/>
  <c r="CD446" i="1"/>
  <c r="CB446" i="1"/>
  <c r="CA446" i="1"/>
  <c r="CE446" i="1"/>
  <c r="CA444" i="1"/>
  <c r="CE444" i="1"/>
  <c r="CB444" i="1"/>
  <c r="CC444" i="1"/>
  <c r="CD444" i="1"/>
  <c r="CC442" i="1"/>
  <c r="CD442" i="1"/>
  <c r="CA442" i="1"/>
  <c r="CE442" i="1"/>
  <c r="CB442" i="1"/>
  <c r="CA440" i="1"/>
  <c r="CE440" i="1"/>
  <c r="CB440" i="1"/>
  <c r="CC440" i="1"/>
  <c r="CD440" i="1"/>
  <c r="BZ438" i="1"/>
  <c r="CC438" i="1"/>
  <c r="CD438" i="1"/>
  <c r="CB438" i="1"/>
  <c r="CA438" i="1"/>
  <c r="CE438" i="1"/>
  <c r="BZ436" i="1"/>
  <c r="CA436" i="1"/>
  <c r="CE436" i="1"/>
  <c r="CD436" i="1"/>
  <c r="CB436" i="1"/>
  <c r="CC436" i="1"/>
  <c r="BZ434" i="1"/>
  <c r="CC434" i="1"/>
  <c r="CB434" i="1"/>
  <c r="CD434" i="1"/>
  <c r="CA434" i="1"/>
  <c r="CE434" i="1"/>
  <c r="CA432" i="1"/>
  <c r="CE432" i="1"/>
  <c r="CB432" i="1"/>
  <c r="CC432" i="1"/>
  <c r="CD432" i="1"/>
  <c r="CC430" i="1"/>
  <c r="CD430" i="1"/>
  <c r="CA430" i="1"/>
  <c r="CE430" i="1"/>
  <c r="CB430" i="1"/>
  <c r="BZ428" i="1"/>
  <c r="CA428" i="1"/>
  <c r="CE428" i="1"/>
  <c r="CD428" i="1"/>
  <c r="CB428" i="1"/>
  <c r="CC428" i="1"/>
  <c r="BZ426" i="1"/>
  <c r="CC426" i="1"/>
  <c r="CD426" i="1"/>
  <c r="CA426" i="1"/>
  <c r="CE426" i="1"/>
  <c r="CB426" i="1"/>
  <c r="BZ424" i="1"/>
  <c r="CA424" i="1"/>
  <c r="CE424" i="1"/>
  <c r="CB424" i="1"/>
  <c r="CD424" i="1"/>
  <c r="CC424" i="1"/>
  <c r="BZ422" i="1"/>
  <c r="CC422" i="1"/>
  <c r="CD422" i="1"/>
  <c r="CA422" i="1"/>
  <c r="CE422" i="1"/>
  <c r="CB422" i="1"/>
  <c r="BZ420" i="1"/>
  <c r="CA420" i="1"/>
  <c r="CE420" i="1"/>
  <c r="CD420" i="1"/>
  <c r="CB420" i="1"/>
  <c r="CC420" i="1"/>
  <c r="BZ418" i="1"/>
  <c r="CC418" i="1"/>
  <c r="CB418" i="1"/>
  <c r="CD418" i="1"/>
  <c r="CA418" i="1"/>
  <c r="CE418" i="1"/>
  <c r="BZ416" i="1"/>
  <c r="CA416" i="1"/>
  <c r="CE416" i="1"/>
  <c r="CB416" i="1"/>
  <c r="CD416" i="1"/>
  <c r="CC416" i="1"/>
  <c r="CC414" i="1"/>
  <c r="CD414" i="1"/>
  <c r="CB414" i="1"/>
  <c r="CA414" i="1"/>
  <c r="CE414" i="1"/>
  <c r="CA412" i="1"/>
  <c r="CE412" i="1"/>
  <c r="CB412" i="1"/>
  <c r="CD412" i="1"/>
  <c r="CC412" i="1"/>
  <c r="CC410" i="1"/>
  <c r="CD410" i="1"/>
  <c r="CB410" i="1"/>
  <c r="CA410" i="1"/>
  <c r="CE410" i="1"/>
  <c r="CA408" i="1"/>
  <c r="CE408" i="1"/>
  <c r="CB408" i="1"/>
  <c r="CC408" i="1"/>
  <c r="CD408" i="1"/>
  <c r="BZ406" i="1"/>
  <c r="CC406" i="1"/>
  <c r="CD406" i="1"/>
  <c r="CA406" i="1"/>
  <c r="CE406" i="1"/>
  <c r="CB406" i="1"/>
  <c r="BZ404" i="1"/>
  <c r="CA404" i="1"/>
  <c r="CE404" i="1"/>
  <c r="CB404" i="1"/>
  <c r="CC404" i="1"/>
  <c r="CD404" i="1"/>
  <c r="BZ402" i="1"/>
  <c r="CC402" i="1"/>
  <c r="CD402" i="1"/>
  <c r="CA402" i="1"/>
  <c r="CE402" i="1"/>
  <c r="CB402" i="1"/>
  <c r="CA400" i="1"/>
  <c r="CE400" i="1"/>
  <c r="CD400" i="1"/>
  <c r="CB400" i="1"/>
  <c r="CC400" i="1"/>
  <c r="BZ398" i="1"/>
  <c r="CC398" i="1"/>
  <c r="CB398" i="1"/>
  <c r="CD398" i="1"/>
  <c r="CA398" i="1"/>
  <c r="CE398" i="1"/>
  <c r="CA396" i="1"/>
  <c r="CE396" i="1"/>
  <c r="CB396" i="1"/>
  <c r="CC396" i="1"/>
  <c r="CD396" i="1"/>
  <c r="BZ394" i="1"/>
  <c r="CC394" i="1"/>
  <c r="CD394" i="1"/>
  <c r="CA394" i="1"/>
  <c r="CE394" i="1"/>
  <c r="CB394" i="1"/>
  <c r="BZ392" i="1"/>
  <c r="CA392" i="1"/>
  <c r="CE392" i="1"/>
  <c r="CB392" i="1"/>
  <c r="CD392" i="1"/>
  <c r="CC392" i="1"/>
  <c r="CC390" i="1"/>
  <c r="CB390" i="1"/>
  <c r="CD390" i="1"/>
  <c r="CA390" i="1"/>
  <c r="CE390" i="1"/>
  <c r="BZ388" i="1"/>
  <c r="CA388" i="1"/>
  <c r="CE388" i="1"/>
  <c r="CB388" i="1"/>
  <c r="CD388" i="1"/>
  <c r="CC388" i="1"/>
  <c r="CC386" i="1"/>
  <c r="CD386" i="1"/>
  <c r="CB386" i="1"/>
  <c r="CA386" i="1"/>
  <c r="CE386" i="1"/>
  <c r="BZ384" i="1"/>
  <c r="CA384" i="1"/>
  <c r="CE384" i="1"/>
  <c r="CB384" i="1"/>
  <c r="CD384" i="1"/>
  <c r="CC384" i="1"/>
  <c r="CC382" i="1"/>
  <c r="CD382" i="1"/>
  <c r="CB382" i="1"/>
  <c r="CA382" i="1"/>
  <c r="CE382" i="1"/>
  <c r="CA380" i="1"/>
  <c r="CE380" i="1"/>
  <c r="CD380" i="1"/>
  <c r="CB380" i="1"/>
  <c r="CC380" i="1"/>
  <c r="BZ378" i="1"/>
  <c r="CC378" i="1"/>
  <c r="CB378" i="1"/>
  <c r="CD378" i="1"/>
  <c r="CA378" i="1"/>
  <c r="CE378" i="1"/>
  <c r="CA376" i="1"/>
  <c r="CE376" i="1"/>
  <c r="CB376" i="1"/>
  <c r="CC376" i="1"/>
  <c r="CD376" i="1"/>
  <c r="CC374" i="1"/>
  <c r="CD374" i="1"/>
  <c r="CA374" i="1"/>
  <c r="CE374" i="1"/>
  <c r="CB374" i="1"/>
  <c r="BZ372" i="1"/>
  <c r="CA372" i="1"/>
  <c r="CE372" i="1"/>
  <c r="CB372" i="1"/>
  <c r="CC372" i="1"/>
  <c r="CD372" i="1"/>
  <c r="BZ370" i="1"/>
  <c r="CC370" i="1"/>
  <c r="CD370" i="1"/>
  <c r="CA370" i="1"/>
  <c r="CE370" i="1"/>
  <c r="CB370" i="1"/>
  <c r="CA368" i="1"/>
  <c r="CE368" i="1"/>
  <c r="CB368" i="1"/>
  <c r="CD368" i="1"/>
  <c r="CC368" i="1"/>
  <c r="BZ366" i="1"/>
  <c r="CC366" i="1"/>
  <c r="CB366" i="1"/>
  <c r="CD366" i="1"/>
  <c r="CA366" i="1"/>
  <c r="CE366" i="1"/>
  <c r="BZ364" i="1"/>
  <c r="CA364" i="1"/>
  <c r="CE364" i="1"/>
  <c r="CB364" i="1"/>
  <c r="CD364" i="1"/>
  <c r="CC364" i="1"/>
  <c r="BZ362" i="1"/>
  <c r="CC362" i="1"/>
  <c r="CD362" i="1"/>
  <c r="CB362" i="1"/>
  <c r="CA362" i="1"/>
  <c r="CE362" i="1"/>
  <c r="BZ360" i="1"/>
  <c r="CA360" i="1"/>
  <c r="CE360" i="1"/>
  <c r="CD360" i="1"/>
  <c r="CB360" i="1"/>
  <c r="CC360" i="1"/>
  <c r="CC358" i="1"/>
  <c r="CB358" i="1"/>
  <c r="CD358" i="1"/>
  <c r="CA358" i="1"/>
  <c r="CE358" i="1"/>
  <c r="CA356" i="1"/>
  <c r="CE356" i="1"/>
  <c r="CB356" i="1"/>
  <c r="CC356" i="1"/>
  <c r="CD356" i="1"/>
  <c r="BZ354" i="1"/>
  <c r="CC354" i="1"/>
  <c r="CD354" i="1"/>
  <c r="CB354" i="1"/>
  <c r="CE354" i="1"/>
  <c r="CA354" i="1"/>
  <c r="CA352" i="1"/>
  <c r="CE352" i="1"/>
  <c r="CB352" i="1"/>
  <c r="CD352" i="1"/>
  <c r="CC352" i="1"/>
  <c r="CC350" i="1"/>
  <c r="CD350" i="1"/>
  <c r="CA350" i="1"/>
  <c r="CB350" i="1"/>
  <c r="CE350" i="1"/>
  <c r="BZ348" i="1"/>
  <c r="CD348" i="1"/>
  <c r="CA348" i="1"/>
  <c r="CE348" i="1"/>
  <c r="CB348" i="1"/>
  <c r="CC348" i="1"/>
  <c r="CB346" i="1"/>
  <c r="CC346" i="1"/>
  <c r="CD346" i="1"/>
  <c r="CA346" i="1"/>
  <c r="CE346" i="1"/>
  <c r="BZ344" i="1"/>
  <c r="CD344" i="1"/>
  <c r="CA344" i="1"/>
  <c r="CE344" i="1"/>
  <c r="CB344" i="1"/>
  <c r="CC344" i="1"/>
  <c r="CB342" i="1"/>
  <c r="CC342" i="1"/>
  <c r="CD342" i="1"/>
  <c r="CE342" i="1"/>
  <c r="CA342" i="1"/>
  <c r="BZ340" i="1"/>
  <c r="CD340" i="1"/>
  <c r="CA340" i="1"/>
  <c r="CE340" i="1"/>
  <c r="CB340" i="1"/>
  <c r="CC340" i="1"/>
  <c r="BZ338" i="1"/>
  <c r="CB338" i="1"/>
  <c r="CC338" i="1"/>
  <c r="CD338" i="1"/>
  <c r="CE338" i="1"/>
  <c r="CA338" i="1"/>
  <c r="BZ336" i="1"/>
  <c r="CD336" i="1"/>
  <c r="CA336" i="1"/>
  <c r="CE336" i="1"/>
  <c r="CB336" i="1"/>
  <c r="CC336" i="1"/>
  <c r="BZ334" i="1"/>
  <c r="CB334" i="1"/>
  <c r="CC334" i="1"/>
  <c r="CD334" i="1"/>
  <c r="CA334" i="1"/>
  <c r="CE334" i="1"/>
  <c r="CD332" i="1"/>
  <c r="CA332" i="1"/>
  <c r="CE332" i="1"/>
  <c r="CB332" i="1"/>
  <c r="CC332" i="1"/>
  <c r="BZ330" i="1"/>
  <c r="CB330" i="1"/>
  <c r="CC330" i="1"/>
  <c r="CD330" i="1"/>
  <c r="CA330" i="1"/>
  <c r="CE330" i="1"/>
  <c r="CD328" i="1"/>
  <c r="CA328" i="1"/>
  <c r="CE328" i="1"/>
  <c r="CB328" i="1"/>
  <c r="CC328" i="1"/>
  <c r="CB326" i="1"/>
  <c r="CC326" i="1"/>
  <c r="CD326" i="1"/>
  <c r="CE326" i="1"/>
  <c r="CA326" i="1"/>
  <c r="CD324" i="1"/>
  <c r="CA324" i="1"/>
  <c r="CE324" i="1"/>
  <c r="CB324" i="1"/>
  <c r="CC324" i="1"/>
  <c r="BZ322" i="1"/>
  <c r="CB322" i="1"/>
  <c r="CC322" i="1"/>
  <c r="CD322" i="1"/>
  <c r="CA322" i="1"/>
  <c r="CE322" i="1"/>
  <c r="BZ320" i="1"/>
  <c r="CD320" i="1"/>
  <c r="CA320" i="1"/>
  <c r="CE320" i="1"/>
  <c r="CB320" i="1"/>
  <c r="CC320" i="1"/>
  <c r="CB318" i="1"/>
  <c r="CC318" i="1"/>
  <c r="CD318" i="1"/>
  <c r="CA318" i="1"/>
  <c r="CE318" i="1"/>
  <c r="BZ316" i="1"/>
  <c r="CD316" i="1"/>
  <c r="CA316" i="1"/>
  <c r="CE316" i="1"/>
  <c r="CB316" i="1"/>
  <c r="CC316" i="1"/>
  <c r="CB314" i="1"/>
  <c r="CC314" i="1"/>
  <c r="CD314" i="1"/>
  <c r="CA314" i="1"/>
  <c r="CE314" i="1"/>
  <c r="BZ312" i="1"/>
  <c r="CD312" i="1"/>
  <c r="CA312" i="1"/>
  <c r="CE312" i="1"/>
  <c r="CB312" i="1"/>
  <c r="CC312" i="1"/>
  <c r="BZ310" i="1"/>
  <c r="CB310" i="1"/>
  <c r="CC310" i="1"/>
  <c r="CD310" i="1"/>
  <c r="CE310" i="1"/>
  <c r="CA310" i="1"/>
  <c r="BZ308" i="1"/>
  <c r="CD308" i="1"/>
  <c r="CA308" i="1"/>
  <c r="CE308" i="1"/>
  <c r="CB308" i="1"/>
  <c r="CC308" i="1"/>
  <c r="BZ306" i="1"/>
  <c r="CB306" i="1"/>
  <c r="CC306" i="1"/>
  <c r="CD306" i="1"/>
  <c r="CA306" i="1"/>
  <c r="CE306" i="1"/>
  <c r="BZ304" i="1"/>
  <c r="CD304" i="1"/>
  <c r="CA304" i="1"/>
  <c r="CE304" i="1"/>
  <c r="CB304" i="1"/>
  <c r="CC304" i="1"/>
  <c r="BZ302" i="1"/>
  <c r="CB302" i="1"/>
  <c r="CC302" i="1"/>
  <c r="CD302" i="1"/>
  <c r="CA302" i="1"/>
  <c r="CE302" i="1"/>
  <c r="BZ300" i="1"/>
  <c r="CD300" i="1"/>
  <c r="CA300" i="1"/>
  <c r="CE300" i="1"/>
  <c r="CB300" i="1"/>
  <c r="CC300" i="1"/>
  <c r="CB298" i="1"/>
  <c r="CC298" i="1"/>
  <c r="CD298" i="1"/>
  <c r="CA298" i="1"/>
  <c r="CE298" i="1"/>
  <c r="CD296" i="1"/>
  <c r="CA296" i="1"/>
  <c r="CE296" i="1"/>
  <c r="CB296" i="1"/>
  <c r="CC296" i="1"/>
  <c r="CB294" i="1"/>
  <c r="CC294" i="1"/>
  <c r="CD294" i="1"/>
  <c r="CE294" i="1"/>
  <c r="CA294" i="1"/>
  <c r="BZ292" i="1"/>
  <c r="CD292" i="1"/>
  <c r="CA292" i="1"/>
  <c r="CE292" i="1"/>
  <c r="CB292" i="1"/>
  <c r="CC292" i="1"/>
  <c r="CB290" i="1"/>
  <c r="CC290" i="1"/>
  <c r="CD290" i="1"/>
  <c r="CE290" i="1"/>
  <c r="CA290" i="1"/>
  <c r="CD288" i="1"/>
  <c r="CA288" i="1"/>
  <c r="CE288" i="1"/>
  <c r="CB288" i="1"/>
  <c r="CC288" i="1"/>
  <c r="BZ286" i="1"/>
  <c r="CB286" i="1"/>
  <c r="CC286" i="1"/>
  <c r="CD286" i="1"/>
  <c r="CA286" i="1"/>
  <c r="CE286" i="1"/>
  <c r="BZ284" i="1"/>
  <c r="CD284" i="1"/>
  <c r="CA284" i="1"/>
  <c r="CE284" i="1"/>
  <c r="CB284" i="1"/>
  <c r="CC284" i="1"/>
  <c r="BZ282" i="1"/>
  <c r="CB282" i="1"/>
  <c r="CC282" i="1"/>
  <c r="CD282" i="1"/>
  <c r="CA282" i="1"/>
  <c r="CE282" i="1"/>
  <c r="BZ280" i="1"/>
  <c r="CD280" i="1"/>
  <c r="CA280" i="1"/>
  <c r="CE280" i="1"/>
  <c r="CB280" i="1"/>
  <c r="CC280" i="1"/>
  <c r="CB278" i="1"/>
  <c r="CC278" i="1"/>
  <c r="CD278" i="1"/>
  <c r="CE278" i="1"/>
  <c r="CA278" i="1"/>
  <c r="CD276" i="1"/>
  <c r="CA276" i="1"/>
  <c r="CE276" i="1"/>
  <c r="CB276" i="1"/>
  <c r="CC276" i="1"/>
  <c r="BZ274" i="1"/>
  <c r="CB274" i="1"/>
  <c r="CC274" i="1"/>
  <c r="CD274" i="1"/>
  <c r="CA274" i="1"/>
  <c r="CE274" i="1"/>
  <c r="CD272" i="1"/>
  <c r="CA272" i="1"/>
  <c r="CE272" i="1"/>
  <c r="CB272" i="1"/>
  <c r="CC272" i="1"/>
  <c r="CB270" i="1"/>
  <c r="CC270" i="1"/>
  <c r="CD270" i="1"/>
  <c r="CA270" i="1"/>
  <c r="CE270" i="1"/>
  <c r="CD268" i="1"/>
  <c r="CA268" i="1"/>
  <c r="CE268" i="1"/>
  <c r="CB268" i="1"/>
  <c r="CC268" i="1"/>
  <c r="BZ266" i="1"/>
  <c r="CB266" i="1"/>
  <c r="CC266" i="1"/>
  <c r="CD266" i="1"/>
  <c r="CA266" i="1"/>
  <c r="CE266" i="1"/>
  <c r="BZ264" i="1"/>
  <c r="CD264" i="1"/>
  <c r="CA264" i="1"/>
  <c r="CE264" i="1"/>
  <c r="CB264" i="1"/>
  <c r="CC264" i="1"/>
  <c r="CB262" i="1"/>
  <c r="CC262" i="1"/>
  <c r="CD262" i="1"/>
  <c r="CE262" i="1"/>
  <c r="CA262" i="1"/>
  <c r="CD260" i="1"/>
  <c r="CA260" i="1"/>
  <c r="CE260" i="1"/>
  <c r="CB260" i="1"/>
  <c r="CC260" i="1"/>
  <c r="CB258" i="1"/>
  <c r="CC258" i="1"/>
  <c r="CD258" i="1"/>
  <c r="CE258" i="1"/>
  <c r="CA258" i="1"/>
  <c r="BZ256" i="1"/>
  <c r="CD256" i="1"/>
  <c r="CA256" i="1"/>
  <c r="CE256" i="1"/>
  <c r="CB256" i="1"/>
  <c r="CC256" i="1"/>
  <c r="BZ254" i="1"/>
  <c r="CB254" i="1"/>
  <c r="CC254" i="1"/>
  <c r="CD254" i="1"/>
  <c r="CA254" i="1"/>
  <c r="CE254" i="1"/>
  <c r="BZ252" i="1"/>
  <c r="CD252" i="1"/>
  <c r="CA252" i="1"/>
  <c r="CE252" i="1"/>
  <c r="CB252" i="1"/>
  <c r="CC252" i="1"/>
  <c r="BZ250" i="1"/>
  <c r="CB250" i="1"/>
  <c r="CC250" i="1"/>
  <c r="CD250" i="1"/>
  <c r="CA250" i="1"/>
  <c r="CE250" i="1"/>
  <c r="CC248" i="1"/>
  <c r="CD248" i="1"/>
  <c r="CB248" i="1"/>
  <c r="CE248" i="1"/>
  <c r="CA248" i="1"/>
  <c r="CA246" i="1"/>
  <c r="CE246" i="1"/>
  <c r="CB246" i="1"/>
  <c r="CD246" i="1"/>
  <c r="CC246" i="1"/>
  <c r="BZ244" i="1"/>
  <c r="CB244" i="1"/>
  <c r="CC244" i="1"/>
  <c r="CD244" i="1"/>
  <c r="CE244" i="1"/>
  <c r="CA244" i="1"/>
  <c r="BZ242" i="1"/>
  <c r="CD242" i="1"/>
  <c r="CA242" i="1"/>
  <c r="CE242" i="1"/>
  <c r="CB242" i="1"/>
  <c r="CC242" i="1"/>
  <c r="BZ240" i="1"/>
  <c r="CB240" i="1"/>
  <c r="CC240" i="1"/>
  <c r="CD240" i="1"/>
  <c r="CA240" i="1"/>
  <c r="CE240" i="1"/>
  <c r="BZ238" i="1"/>
  <c r="CD238" i="1"/>
  <c r="CA238" i="1"/>
  <c r="CE238" i="1"/>
  <c r="CB238" i="1"/>
  <c r="CC238" i="1"/>
  <c r="CB236" i="1"/>
  <c r="CC236" i="1"/>
  <c r="CD236" i="1"/>
  <c r="CA236" i="1"/>
  <c r="CE236" i="1"/>
  <c r="BZ234" i="1"/>
  <c r="CD234" i="1"/>
  <c r="CA234" i="1"/>
  <c r="CE234" i="1"/>
  <c r="CB234" i="1"/>
  <c r="CC234" i="1"/>
  <c r="CB232" i="1"/>
  <c r="CC232" i="1"/>
  <c r="CD232" i="1"/>
  <c r="CA232" i="1"/>
  <c r="CE232" i="1"/>
  <c r="CD230" i="1"/>
  <c r="CA230" i="1"/>
  <c r="CE230" i="1"/>
  <c r="CB230" i="1"/>
  <c r="CC230" i="1"/>
  <c r="CB228" i="1"/>
  <c r="CC228" i="1"/>
  <c r="CD228" i="1"/>
  <c r="CE228" i="1"/>
  <c r="CA228" i="1"/>
  <c r="BZ226" i="1"/>
  <c r="CD226" i="1"/>
  <c r="CA226" i="1"/>
  <c r="CE226" i="1"/>
  <c r="CB226" i="1"/>
  <c r="CC226" i="1"/>
  <c r="BZ224" i="1"/>
  <c r="CB224" i="1"/>
  <c r="CC224" i="1"/>
  <c r="CD224" i="1"/>
  <c r="CA224" i="1"/>
  <c r="CE224" i="1"/>
  <c r="CD222" i="1"/>
  <c r="CA222" i="1"/>
  <c r="CE222" i="1"/>
  <c r="CB222" i="1"/>
  <c r="CC222" i="1"/>
  <c r="CB220" i="1"/>
  <c r="CC220" i="1"/>
  <c r="CD220" i="1"/>
  <c r="CA220" i="1"/>
  <c r="CE220" i="1"/>
  <c r="CD218" i="1"/>
  <c r="CA218" i="1"/>
  <c r="CE218" i="1"/>
  <c r="CB218" i="1"/>
  <c r="CC218" i="1"/>
  <c r="CB216" i="1"/>
  <c r="CC216" i="1"/>
  <c r="CD216" i="1"/>
  <c r="CA216" i="1"/>
  <c r="CE216" i="1"/>
  <c r="CD214" i="1"/>
  <c r="CA214" i="1"/>
  <c r="CE214" i="1"/>
  <c r="CB214" i="1"/>
  <c r="CC214" i="1"/>
  <c r="CB212" i="1"/>
  <c r="CC212" i="1"/>
  <c r="CD212" i="1"/>
  <c r="CE212" i="1"/>
  <c r="CA212" i="1"/>
  <c r="CD210" i="1"/>
  <c r="CA210" i="1"/>
  <c r="CE210" i="1"/>
  <c r="CB210" i="1"/>
  <c r="CC210" i="1"/>
  <c r="BZ208" i="1"/>
  <c r="CB208" i="1"/>
  <c r="CC208" i="1"/>
  <c r="CD208" i="1"/>
  <c r="CA208" i="1"/>
  <c r="CE208" i="1"/>
  <c r="BZ206" i="1"/>
  <c r="CD206" i="1"/>
  <c r="CA206" i="1"/>
  <c r="CE206" i="1"/>
  <c r="CB206" i="1"/>
  <c r="CC206" i="1"/>
  <c r="CB204" i="1"/>
  <c r="CC204" i="1"/>
  <c r="CD204" i="1"/>
  <c r="CA204" i="1"/>
  <c r="CE204" i="1"/>
  <c r="BZ202" i="1"/>
  <c r="CD202" i="1"/>
  <c r="CA202" i="1"/>
  <c r="CE202" i="1"/>
  <c r="CB202" i="1"/>
  <c r="CC202" i="1"/>
  <c r="CB200" i="1"/>
  <c r="CC200" i="1"/>
  <c r="CD200" i="1"/>
  <c r="CA200" i="1"/>
  <c r="CE200" i="1"/>
  <c r="BZ198" i="1"/>
  <c r="CD198" i="1"/>
  <c r="CA198" i="1"/>
  <c r="CE198" i="1"/>
  <c r="CB198" i="1"/>
  <c r="CC198" i="1"/>
  <c r="CB196" i="1"/>
  <c r="CC196" i="1"/>
  <c r="CD196" i="1"/>
  <c r="CE196" i="1"/>
  <c r="CA196" i="1"/>
  <c r="BZ194" i="1"/>
  <c r="CD194" i="1"/>
  <c r="CA194" i="1"/>
  <c r="CE194" i="1"/>
  <c r="CB194" i="1"/>
  <c r="CC194" i="1"/>
  <c r="BZ192" i="1"/>
  <c r="CB192" i="1"/>
  <c r="CC192" i="1"/>
  <c r="CD192" i="1"/>
  <c r="CA192" i="1"/>
  <c r="CE192" i="1"/>
  <c r="BZ190" i="1"/>
  <c r="CD190" i="1"/>
  <c r="CA190" i="1"/>
  <c r="CE190" i="1"/>
  <c r="CB190" i="1"/>
  <c r="CC190" i="1"/>
  <c r="CB188" i="1"/>
  <c r="CC188" i="1"/>
  <c r="CD188" i="1"/>
  <c r="CA188" i="1"/>
  <c r="CE188" i="1"/>
  <c r="BZ186" i="1"/>
  <c r="CD186" i="1"/>
  <c r="CA186" i="1"/>
  <c r="CE186" i="1"/>
  <c r="CB186" i="1"/>
  <c r="CC186" i="1"/>
  <c r="CB184" i="1"/>
  <c r="CC184" i="1"/>
  <c r="CD184" i="1"/>
  <c r="CA184" i="1"/>
  <c r="CE184" i="1"/>
  <c r="BZ182" i="1"/>
  <c r="CD182" i="1"/>
  <c r="CA182" i="1"/>
  <c r="CE182" i="1"/>
  <c r="CB182" i="1"/>
  <c r="CC182" i="1"/>
  <c r="BZ180" i="1"/>
  <c r="CB180" i="1"/>
  <c r="CC180" i="1"/>
  <c r="CD180" i="1"/>
  <c r="CE180" i="1"/>
  <c r="CA180" i="1"/>
  <c r="CD178" i="1"/>
  <c r="CA178" i="1"/>
  <c r="CE178" i="1"/>
  <c r="CB178" i="1"/>
  <c r="CC178" i="1"/>
  <c r="CB176" i="1"/>
  <c r="CC176" i="1"/>
  <c r="CD176" i="1"/>
  <c r="CA176" i="1"/>
  <c r="CE176" i="1"/>
  <c r="CD174" i="1"/>
  <c r="CA174" i="1"/>
  <c r="CE174" i="1"/>
  <c r="CB174" i="1"/>
  <c r="CC174" i="1"/>
  <c r="BZ172" i="1"/>
  <c r="CB172" i="1"/>
  <c r="CC172" i="1"/>
  <c r="CD172" i="1"/>
  <c r="CA172" i="1"/>
  <c r="CE172" i="1"/>
  <c r="BZ170" i="1"/>
  <c r="CD170" i="1"/>
  <c r="CA170" i="1"/>
  <c r="CE170" i="1"/>
  <c r="CB170" i="1"/>
  <c r="CC170" i="1"/>
  <c r="CB168" i="1"/>
  <c r="CC168" i="1"/>
  <c r="CD168" i="1"/>
  <c r="CA168" i="1"/>
  <c r="CE168" i="1"/>
  <c r="BZ166" i="1"/>
  <c r="CD166" i="1"/>
  <c r="CA166" i="1"/>
  <c r="CE166" i="1"/>
  <c r="CB166" i="1"/>
  <c r="CC166" i="1"/>
  <c r="CB164" i="1"/>
  <c r="CC164" i="1"/>
  <c r="CD164" i="1"/>
  <c r="CE164" i="1"/>
  <c r="CA164" i="1"/>
  <c r="CD162" i="1"/>
  <c r="CA162" i="1"/>
  <c r="CE162" i="1"/>
  <c r="CB162" i="1"/>
  <c r="CC162" i="1"/>
  <c r="BZ160" i="1"/>
  <c r="CB160" i="1"/>
  <c r="CC160" i="1"/>
  <c r="CD160" i="1"/>
  <c r="CA160" i="1"/>
  <c r="CE160" i="1"/>
  <c r="CD158" i="1"/>
  <c r="CA158" i="1"/>
  <c r="CE158" i="1"/>
  <c r="CB158" i="1"/>
  <c r="CC158" i="1"/>
  <c r="BZ156" i="1"/>
  <c r="CB156" i="1"/>
  <c r="CC156" i="1"/>
  <c r="CD156" i="1"/>
  <c r="CA156" i="1"/>
  <c r="CE156" i="1"/>
  <c r="CD154" i="1"/>
  <c r="CA154" i="1"/>
  <c r="CE154" i="1"/>
  <c r="CB154" i="1"/>
  <c r="CC154" i="1"/>
  <c r="CB152" i="1"/>
  <c r="CC152" i="1"/>
  <c r="CD152" i="1"/>
  <c r="CA152" i="1"/>
  <c r="CE152" i="1"/>
  <c r="BZ150" i="1"/>
  <c r="CD150" i="1"/>
  <c r="CA150" i="1"/>
  <c r="CE150" i="1"/>
  <c r="CB150" i="1"/>
  <c r="CC150" i="1"/>
  <c r="CB148" i="1"/>
  <c r="CC148" i="1"/>
  <c r="CD148" i="1"/>
  <c r="CE148" i="1"/>
  <c r="CA148" i="1"/>
  <c r="CD146" i="1"/>
  <c r="CA146" i="1"/>
  <c r="CE146" i="1"/>
  <c r="CB146" i="1"/>
  <c r="CC146" i="1"/>
  <c r="CB144" i="1"/>
  <c r="CC144" i="1"/>
  <c r="CD144" i="1"/>
  <c r="CA144" i="1"/>
  <c r="CE144" i="1"/>
  <c r="CD142" i="1"/>
  <c r="CA142" i="1"/>
  <c r="CE142" i="1"/>
  <c r="CB142" i="1"/>
  <c r="CC142" i="1"/>
  <c r="CB140" i="1"/>
  <c r="CC140" i="1"/>
  <c r="CD140" i="1"/>
  <c r="CA140" i="1"/>
  <c r="CE140" i="1"/>
  <c r="BZ138" i="1"/>
  <c r="CD138" i="1"/>
  <c r="CA138" i="1"/>
  <c r="CE138" i="1"/>
  <c r="CB138" i="1"/>
  <c r="CC138" i="1"/>
  <c r="CB136" i="1"/>
  <c r="CC136" i="1"/>
  <c r="CD136" i="1"/>
  <c r="CA136" i="1"/>
  <c r="CE136" i="1"/>
  <c r="BZ134" i="1"/>
  <c r="CD134" i="1"/>
  <c r="CA134" i="1"/>
  <c r="CE134" i="1"/>
  <c r="CB134" i="1"/>
  <c r="CC134" i="1"/>
  <c r="CB132" i="1"/>
  <c r="CC132" i="1"/>
  <c r="CD132" i="1"/>
  <c r="CE132" i="1"/>
  <c r="CA132" i="1"/>
  <c r="BZ130" i="1"/>
  <c r="CD130" i="1"/>
  <c r="CA130" i="1"/>
  <c r="CE130" i="1"/>
  <c r="CB130" i="1"/>
  <c r="CC130" i="1"/>
  <c r="CB128" i="1"/>
  <c r="CC128" i="1"/>
  <c r="CA128" i="1"/>
  <c r="CD128" i="1"/>
  <c r="CE128" i="1"/>
  <c r="BZ126" i="1"/>
  <c r="CC126" i="1"/>
  <c r="CD126" i="1"/>
  <c r="CA126" i="1"/>
  <c r="CE126" i="1"/>
  <c r="CB126" i="1"/>
  <c r="CA124" i="1"/>
  <c r="CE124" i="1"/>
  <c r="CB124" i="1"/>
  <c r="CC124" i="1"/>
  <c r="CD124" i="1"/>
  <c r="BZ122" i="1"/>
  <c r="CC122" i="1"/>
  <c r="CD122" i="1"/>
  <c r="CA122" i="1"/>
  <c r="CE122" i="1"/>
  <c r="CB122" i="1"/>
  <c r="CA120" i="1"/>
  <c r="CE120" i="1"/>
  <c r="CB120" i="1"/>
  <c r="CC120" i="1"/>
  <c r="CD120" i="1"/>
  <c r="BZ118" i="1"/>
  <c r="CC118" i="1"/>
  <c r="CD118" i="1"/>
  <c r="CA118" i="1"/>
  <c r="CE118" i="1"/>
  <c r="CB118" i="1"/>
  <c r="BZ116" i="1"/>
  <c r="CA116" i="1"/>
  <c r="CE116" i="1"/>
  <c r="CB116" i="1"/>
  <c r="CC116" i="1"/>
  <c r="CD116" i="1"/>
  <c r="CC114" i="1"/>
  <c r="CD114" i="1"/>
  <c r="CA114" i="1"/>
  <c r="CE114" i="1"/>
  <c r="CB114" i="1"/>
  <c r="CA112" i="1"/>
  <c r="CE112" i="1"/>
  <c r="CB112" i="1"/>
  <c r="CC112" i="1"/>
  <c r="CD112" i="1"/>
  <c r="BZ110" i="1"/>
  <c r="CC110" i="1"/>
  <c r="CD110" i="1"/>
  <c r="CA110" i="1"/>
  <c r="CE110" i="1"/>
  <c r="CB110" i="1"/>
  <c r="BZ108" i="1"/>
  <c r="CA108" i="1"/>
  <c r="CE108" i="1"/>
  <c r="CB108" i="1"/>
  <c r="CC108" i="1"/>
  <c r="CD108" i="1"/>
  <c r="BZ106" i="1"/>
  <c r="CC106" i="1"/>
  <c r="CD106" i="1"/>
  <c r="CA106" i="1"/>
  <c r="CE106" i="1"/>
  <c r="CB106" i="1"/>
  <c r="CA104" i="1"/>
  <c r="CE104" i="1"/>
  <c r="CB104" i="1"/>
  <c r="CC104" i="1"/>
  <c r="CD104" i="1"/>
  <c r="CC102" i="1"/>
  <c r="CD102" i="1"/>
  <c r="CA102" i="1"/>
  <c r="CE102" i="1"/>
  <c r="CB102" i="1"/>
  <c r="CA100" i="1"/>
  <c r="CE100" i="1"/>
  <c r="CB100" i="1"/>
  <c r="CC100" i="1"/>
  <c r="CD100" i="1"/>
  <c r="BZ98" i="1"/>
  <c r="CC98" i="1"/>
  <c r="CD98" i="1"/>
  <c r="CA98" i="1"/>
  <c r="CE98" i="1"/>
  <c r="CB98" i="1"/>
  <c r="CA96" i="1"/>
  <c r="CE96" i="1"/>
  <c r="CB96" i="1"/>
  <c r="CC96" i="1"/>
  <c r="CD96" i="1"/>
  <c r="CC94" i="1"/>
  <c r="CD94" i="1"/>
  <c r="CA94" i="1"/>
  <c r="CE94" i="1"/>
  <c r="CB94" i="1"/>
  <c r="BZ92" i="1"/>
  <c r="CA92" i="1"/>
  <c r="CE92" i="1"/>
  <c r="CB92" i="1"/>
  <c r="CC92" i="1"/>
  <c r="CD92" i="1"/>
  <c r="BZ90" i="1"/>
  <c r="CC90" i="1"/>
  <c r="CD90" i="1"/>
  <c r="CA90" i="1"/>
  <c r="CE90" i="1"/>
  <c r="CB90" i="1"/>
  <c r="BZ88" i="1"/>
  <c r="CA88" i="1"/>
  <c r="CE88" i="1"/>
  <c r="CB88" i="1"/>
  <c r="CC88" i="1"/>
  <c r="CD88" i="1"/>
  <c r="BZ86" i="1"/>
  <c r="CC86" i="1"/>
  <c r="CD86" i="1"/>
  <c r="CA86" i="1"/>
  <c r="CE86" i="1"/>
  <c r="CB86" i="1"/>
  <c r="BZ84" i="1"/>
  <c r="CA84" i="1"/>
  <c r="CE84" i="1"/>
  <c r="CB84" i="1"/>
  <c r="CC84" i="1"/>
  <c r="CD84" i="1"/>
  <c r="BZ82" i="1"/>
  <c r="CC82" i="1"/>
  <c r="CD82" i="1"/>
  <c r="CA82" i="1"/>
  <c r="CE82" i="1"/>
  <c r="CB82" i="1"/>
  <c r="CA80" i="1"/>
  <c r="CE80" i="1"/>
  <c r="CB80" i="1"/>
  <c r="CC80" i="1"/>
  <c r="CD80" i="1"/>
  <c r="CC78" i="1"/>
  <c r="CD78" i="1"/>
  <c r="CA78" i="1"/>
  <c r="CE78" i="1"/>
  <c r="CB78" i="1"/>
  <c r="BZ76" i="1"/>
  <c r="CB76" i="1"/>
  <c r="CC76" i="1"/>
  <c r="CD76" i="1"/>
  <c r="CE76" i="1"/>
  <c r="CA76" i="1"/>
  <c r="CD74" i="1"/>
  <c r="CA74" i="1"/>
  <c r="CE74" i="1"/>
  <c r="CB74" i="1"/>
  <c r="CC74" i="1"/>
  <c r="CB72" i="1"/>
  <c r="CC72" i="1"/>
  <c r="CD72" i="1"/>
  <c r="CA72" i="1"/>
  <c r="CE72" i="1"/>
  <c r="CD70" i="1"/>
  <c r="CA70" i="1"/>
  <c r="CE70" i="1"/>
  <c r="CB70" i="1"/>
  <c r="CC70" i="1"/>
  <c r="BZ68" i="1"/>
  <c r="CB68" i="1"/>
  <c r="CC68" i="1"/>
  <c r="CD68" i="1"/>
  <c r="CA68" i="1"/>
  <c r="CE68" i="1"/>
  <c r="BZ66" i="1"/>
  <c r="CD66" i="1"/>
  <c r="CA66" i="1"/>
  <c r="CE66" i="1"/>
  <c r="CB66" i="1"/>
  <c r="CC66" i="1"/>
  <c r="BZ64" i="1"/>
  <c r="CB64" i="1"/>
  <c r="CC64" i="1"/>
  <c r="CD64" i="1"/>
  <c r="CA64" i="1"/>
  <c r="CE64" i="1"/>
  <c r="CD62" i="1"/>
  <c r="CA62" i="1"/>
  <c r="CE62" i="1"/>
  <c r="CB62" i="1"/>
  <c r="CC62" i="1"/>
  <c r="CB60" i="1"/>
  <c r="CC60" i="1"/>
  <c r="CD60" i="1"/>
  <c r="CE60" i="1"/>
  <c r="CA60" i="1"/>
  <c r="BZ58" i="1"/>
  <c r="CD58" i="1"/>
  <c r="CA58" i="1"/>
  <c r="CE58" i="1"/>
  <c r="CB58" i="1"/>
  <c r="CC58" i="1"/>
  <c r="CB56" i="1"/>
  <c r="CC56" i="1"/>
  <c r="CD56" i="1"/>
  <c r="CA56" i="1"/>
  <c r="CE56" i="1"/>
  <c r="BZ54" i="1"/>
  <c r="CD54" i="1"/>
  <c r="CA54" i="1"/>
  <c r="CE54" i="1"/>
  <c r="CB54" i="1"/>
  <c r="CC54" i="1"/>
  <c r="CB52" i="1"/>
  <c r="CC52" i="1"/>
  <c r="CD52" i="1"/>
  <c r="CA52" i="1"/>
  <c r="CE52" i="1"/>
  <c r="CD50" i="1"/>
  <c r="CA50" i="1"/>
  <c r="CE50" i="1"/>
  <c r="CB50" i="1"/>
  <c r="CC50" i="1"/>
  <c r="BZ48" i="1"/>
  <c r="CB48" i="1"/>
  <c r="CC48" i="1"/>
  <c r="CD48" i="1"/>
  <c r="CA48" i="1"/>
  <c r="CE48" i="1"/>
  <c r="BZ46" i="1"/>
  <c r="CD46" i="1"/>
  <c r="CA46" i="1"/>
  <c r="CE46" i="1"/>
  <c r="CB46" i="1"/>
  <c r="CC46" i="1"/>
  <c r="BZ44" i="1"/>
  <c r="CB44" i="1"/>
  <c r="CC44" i="1"/>
  <c r="CD44" i="1"/>
  <c r="CE44" i="1"/>
  <c r="CA44" i="1"/>
  <c r="CD42" i="1"/>
  <c r="CA42" i="1"/>
  <c r="CE42" i="1"/>
  <c r="CB42" i="1"/>
  <c r="CC42" i="1"/>
  <c r="CB40" i="1"/>
  <c r="CC40" i="1"/>
  <c r="CD40" i="1"/>
  <c r="CA40" i="1"/>
  <c r="CE40" i="1"/>
  <c r="BZ38" i="1"/>
  <c r="CD38" i="1"/>
  <c r="CA38" i="1"/>
  <c r="CE38" i="1"/>
  <c r="CB38" i="1"/>
  <c r="CC38" i="1"/>
  <c r="CB36" i="1"/>
  <c r="CC36" i="1"/>
  <c r="CD36" i="1"/>
  <c r="CA36" i="1"/>
  <c r="CE36" i="1"/>
  <c r="BZ34" i="1"/>
  <c r="CD34" i="1"/>
  <c r="CA34" i="1"/>
  <c r="CE34" i="1"/>
  <c r="CB34" i="1"/>
  <c r="CC34" i="1"/>
  <c r="CB32" i="1"/>
  <c r="CC32" i="1"/>
  <c r="CD32" i="1"/>
  <c r="CA32" i="1"/>
  <c r="CE32" i="1"/>
  <c r="CD30" i="1"/>
  <c r="CA30" i="1"/>
  <c r="CE30" i="1"/>
  <c r="CB30" i="1"/>
  <c r="CC30" i="1"/>
  <c r="BZ28" i="1"/>
  <c r="CB28" i="1"/>
  <c r="CC28" i="1"/>
  <c r="CD28" i="1"/>
  <c r="CE28" i="1"/>
  <c r="CA28" i="1"/>
  <c r="CD26" i="1"/>
  <c r="CA26" i="1"/>
  <c r="CE26" i="1"/>
  <c r="CB26" i="1"/>
  <c r="CC26" i="1"/>
  <c r="BZ24" i="1"/>
  <c r="CB24" i="1"/>
  <c r="CC24" i="1"/>
  <c r="CD24" i="1"/>
  <c r="CA24" i="1"/>
  <c r="CE24" i="1"/>
  <c r="CD22" i="1"/>
  <c r="CA22" i="1"/>
  <c r="CE22" i="1"/>
  <c r="CB22" i="1"/>
  <c r="CC22" i="1"/>
  <c r="CB20" i="1"/>
  <c r="CC20" i="1"/>
  <c r="CD20" i="1"/>
  <c r="CA20" i="1"/>
  <c r="CE20" i="1"/>
  <c r="CD18" i="1"/>
  <c r="CA18" i="1"/>
  <c r="CE18" i="1"/>
  <c r="CB18" i="1"/>
  <c r="CC18" i="1"/>
  <c r="BZ15" i="1"/>
  <c r="CC15" i="1"/>
  <c r="CD15" i="1"/>
  <c r="CA15" i="1"/>
  <c r="CB15" i="1"/>
  <c r="BZ497" i="1"/>
  <c r="CD497" i="1"/>
  <c r="CA497" i="1"/>
  <c r="CE497" i="1"/>
  <c r="CB497" i="1"/>
  <c r="CC497" i="1"/>
  <c r="BZ493" i="1"/>
  <c r="CD493" i="1"/>
  <c r="CC493" i="1"/>
  <c r="CA493" i="1"/>
  <c r="CE493" i="1"/>
  <c r="CB493" i="1"/>
  <c r="BZ489" i="1"/>
  <c r="CD489" i="1"/>
  <c r="CA489" i="1"/>
  <c r="CE489" i="1"/>
  <c r="CB489" i="1"/>
  <c r="CC489" i="1"/>
  <c r="BZ485" i="1"/>
  <c r="CD485" i="1"/>
  <c r="CA485" i="1"/>
  <c r="CE485" i="1"/>
  <c r="CB485" i="1"/>
  <c r="CC485" i="1"/>
  <c r="BZ481" i="1"/>
  <c r="CD481" i="1"/>
  <c r="CA481" i="1"/>
  <c r="CE481" i="1"/>
  <c r="CB481" i="1"/>
  <c r="CC481" i="1"/>
  <c r="BZ477" i="1"/>
  <c r="CD477" i="1"/>
  <c r="CC477" i="1"/>
  <c r="CA477" i="1"/>
  <c r="CE477" i="1"/>
  <c r="CB477" i="1"/>
  <c r="BZ471" i="1"/>
  <c r="CB471" i="1"/>
  <c r="CC471" i="1"/>
  <c r="CE471" i="1"/>
  <c r="CD471" i="1"/>
  <c r="CA471" i="1"/>
  <c r="BZ467" i="1"/>
  <c r="CB467" i="1"/>
  <c r="CE467" i="1"/>
  <c r="CC467" i="1"/>
  <c r="CA467" i="1"/>
  <c r="CD467" i="1"/>
  <c r="BZ459" i="1"/>
  <c r="CB459" i="1"/>
  <c r="CA459" i="1"/>
  <c r="CC459" i="1"/>
  <c r="CD459" i="1"/>
  <c r="CE459" i="1"/>
  <c r="BZ453" i="1"/>
  <c r="CD453" i="1"/>
  <c r="CC453" i="1"/>
  <c r="CA453" i="1"/>
  <c r="CE453" i="1"/>
  <c r="CB453" i="1"/>
  <c r="BZ449" i="1"/>
  <c r="CD449" i="1"/>
  <c r="CA449" i="1"/>
  <c r="CE449" i="1"/>
  <c r="CB449" i="1"/>
  <c r="CC449" i="1"/>
  <c r="BZ439" i="1"/>
  <c r="CB439" i="1"/>
  <c r="CA439" i="1"/>
  <c r="CC439" i="1"/>
  <c r="CE439" i="1"/>
  <c r="CD439" i="1"/>
  <c r="BZ433" i="1"/>
  <c r="CD433" i="1"/>
  <c r="CA433" i="1"/>
  <c r="CE433" i="1"/>
  <c r="CC433" i="1"/>
  <c r="CB433" i="1"/>
  <c r="BZ423" i="1"/>
  <c r="CB423" i="1"/>
  <c r="CA423" i="1"/>
  <c r="CC423" i="1"/>
  <c r="CD423" i="1"/>
  <c r="CE423" i="1"/>
  <c r="BZ419" i="1"/>
  <c r="CB419" i="1"/>
  <c r="CC419" i="1"/>
  <c r="CA419" i="1"/>
  <c r="CD419" i="1"/>
  <c r="CE419" i="1"/>
  <c r="BZ403" i="1"/>
  <c r="CB403" i="1"/>
  <c r="CE403" i="1"/>
  <c r="CC403" i="1"/>
  <c r="CA403" i="1"/>
  <c r="CD403" i="1"/>
  <c r="BZ399" i="1"/>
  <c r="CB399" i="1"/>
  <c r="CC399" i="1"/>
  <c r="CE399" i="1"/>
  <c r="CD399" i="1"/>
  <c r="CA399" i="1"/>
  <c r="BZ395" i="1"/>
  <c r="CB395" i="1"/>
  <c r="CE395" i="1"/>
  <c r="CC395" i="1"/>
  <c r="CA395" i="1"/>
  <c r="CD395" i="1"/>
  <c r="BZ385" i="1"/>
  <c r="CD385" i="1"/>
  <c r="CA385" i="1"/>
  <c r="CE385" i="1"/>
  <c r="CB385" i="1"/>
  <c r="CC385" i="1"/>
  <c r="BZ375" i="1"/>
  <c r="CB375" i="1"/>
  <c r="CA375" i="1"/>
  <c r="CC375" i="1"/>
  <c r="CE375" i="1"/>
  <c r="CD375" i="1"/>
  <c r="BZ371" i="1"/>
  <c r="CB371" i="1"/>
  <c r="CE371" i="1"/>
  <c r="CC371" i="1"/>
  <c r="CA371" i="1"/>
  <c r="CD371" i="1"/>
  <c r="BZ367" i="1"/>
  <c r="CB367" i="1"/>
  <c r="CC367" i="1"/>
  <c r="CA367" i="1"/>
  <c r="CD367" i="1"/>
  <c r="CE367" i="1"/>
  <c r="BZ363" i="1"/>
  <c r="CB363" i="1"/>
  <c r="CA363" i="1"/>
  <c r="CC363" i="1"/>
  <c r="CD363" i="1"/>
  <c r="CE363" i="1"/>
  <c r="BZ357" i="1"/>
  <c r="CD357" i="1"/>
  <c r="CA357" i="1"/>
  <c r="CC357" i="1"/>
  <c r="CE357" i="1"/>
  <c r="CB357" i="1"/>
  <c r="BZ343" i="1"/>
  <c r="CA343" i="1"/>
  <c r="CE343" i="1"/>
  <c r="CB343" i="1"/>
  <c r="CC343" i="1"/>
  <c r="CD343" i="1"/>
  <c r="BZ325" i="1"/>
  <c r="CC325" i="1"/>
  <c r="CD325" i="1"/>
  <c r="CA325" i="1"/>
  <c r="CE325" i="1"/>
  <c r="CB325" i="1"/>
  <c r="BZ317" i="1"/>
  <c r="CC317" i="1"/>
  <c r="CD317" i="1"/>
  <c r="CA317" i="1"/>
  <c r="CE317" i="1"/>
  <c r="CB317" i="1"/>
  <c r="BZ313" i="1"/>
  <c r="CC313" i="1"/>
  <c r="CD313" i="1"/>
  <c r="CA313" i="1"/>
  <c r="CE313" i="1"/>
  <c r="CB313" i="1"/>
  <c r="BZ309" i="1"/>
  <c r="CC309" i="1"/>
  <c r="CD309" i="1"/>
  <c r="CA309" i="1"/>
  <c r="CE309" i="1"/>
  <c r="CB309" i="1"/>
  <c r="BZ303" i="1"/>
  <c r="CA303" i="1"/>
  <c r="CE303" i="1"/>
  <c r="CB303" i="1"/>
  <c r="CC303" i="1"/>
  <c r="CD303" i="1"/>
  <c r="BZ297" i="1"/>
  <c r="CC297" i="1"/>
  <c r="CD297" i="1"/>
  <c r="CA297" i="1"/>
  <c r="CE297" i="1"/>
  <c r="CB297" i="1"/>
  <c r="BZ289" i="1"/>
  <c r="CC289" i="1"/>
  <c r="CD289" i="1"/>
  <c r="CA289" i="1"/>
  <c r="CE289" i="1"/>
  <c r="CB289" i="1"/>
  <c r="BZ281" i="1"/>
  <c r="CC281" i="1"/>
  <c r="CD281" i="1"/>
  <c r="CA281" i="1"/>
  <c r="CE281" i="1"/>
  <c r="CB281" i="1"/>
  <c r="BZ273" i="1"/>
  <c r="CC273" i="1"/>
  <c r="CD273" i="1"/>
  <c r="CA273" i="1"/>
  <c r="CE273" i="1"/>
  <c r="CB273" i="1"/>
  <c r="BZ269" i="1"/>
  <c r="CC269" i="1"/>
  <c r="CD269" i="1"/>
  <c r="CA269" i="1"/>
  <c r="CE269" i="1"/>
  <c r="CB269" i="1"/>
  <c r="BZ263" i="1"/>
  <c r="CA263" i="1"/>
  <c r="CE263" i="1"/>
  <c r="CB263" i="1"/>
  <c r="CC263" i="1"/>
  <c r="CD263" i="1"/>
  <c r="BZ249" i="1"/>
  <c r="CC249" i="1"/>
  <c r="CD249" i="1"/>
  <c r="CA249" i="1"/>
  <c r="CE249" i="1"/>
  <c r="CB249" i="1"/>
  <c r="BZ241" i="1"/>
  <c r="CA241" i="1"/>
  <c r="CE241" i="1"/>
  <c r="CB241" i="1"/>
  <c r="CC241" i="1"/>
  <c r="CD241" i="1"/>
  <c r="BZ235" i="1"/>
  <c r="CC235" i="1"/>
  <c r="CD235" i="1"/>
  <c r="CA235" i="1"/>
  <c r="CE235" i="1"/>
  <c r="CB235" i="1"/>
  <c r="BZ219" i="1"/>
  <c r="CC219" i="1"/>
  <c r="CD219" i="1"/>
  <c r="CA219" i="1"/>
  <c r="CE219" i="1"/>
  <c r="CB219" i="1"/>
  <c r="BZ205" i="1"/>
  <c r="CA205" i="1"/>
  <c r="CE205" i="1"/>
  <c r="CB205" i="1"/>
  <c r="CC205" i="1"/>
  <c r="CD205" i="1"/>
  <c r="BZ201" i="1"/>
  <c r="CA201" i="1"/>
  <c r="CE201" i="1"/>
  <c r="CB201" i="1"/>
  <c r="CC201" i="1"/>
  <c r="CD201" i="1"/>
  <c r="BZ197" i="1"/>
  <c r="CA197" i="1"/>
  <c r="CE197" i="1"/>
  <c r="CB197" i="1"/>
  <c r="CC197" i="1"/>
  <c r="CD197" i="1"/>
  <c r="BZ189" i="1"/>
  <c r="CA189" i="1"/>
  <c r="CE189" i="1"/>
  <c r="CB189" i="1"/>
  <c r="CC189" i="1"/>
  <c r="CD189" i="1"/>
  <c r="BZ183" i="1"/>
  <c r="CC183" i="1"/>
  <c r="CD183" i="1"/>
  <c r="CA183" i="1"/>
  <c r="CE183" i="1"/>
  <c r="CB183" i="1"/>
  <c r="BZ165" i="1"/>
  <c r="CA165" i="1"/>
  <c r="CE165" i="1"/>
  <c r="CB165" i="1"/>
  <c r="CC165" i="1"/>
  <c r="CD165" i="1"/>
  <c r="BZ151" i="1"/>
  <c r="CC151" i="1"/>
  <c r="CD151" i="1"/>
  <c r="CA151" i="1"/>
  <c r="CE151" i="1"/>
  <c r="CB151" i="1"/>
  <c r="BZ149" i="1"/>
  <c r="CA149" i="1"/>
  <c r="CE149" i="1"/>
  <c r="CB149" i="1"/>
  <c r="CC149" i="1"/>
  <c r="CD149" i="1"/>
  <c r="BZ141" i="1"/>
  <c r="CA141" i="1"/>
  <c r="CE141" i="1"/>
  <c r="CB141" i="1"/>
  <c r="CC141" i="1"/>
  <c r="CD141" i="1"/>
  <c r="BZ137" i="1"/>
  <c r="CA137" i="1"/>
  <c r="CE137" i="1"/>
  <c r="CB137" i="1"/>
  <c r="CC137" i="1"/>
  <c r="CD137" i="1"/>
  <c r="BZ133" i="1"/>
  <c r="CA133" i="1"/>
  <c r="CE133" i="1"/>
  <c r="CB133" i="1"/>
  <c r="CC133" i="1"/>
  <c r="CD133" i="1"/>
  <c r="BZ127" i="1"/>
  <c r="CB127" i="1"/>
  <c r="CC127" i="1"/>
  <c r="CD127" i="1"/>
  <c r="CE127" i="1"/>
  <c r="CA127" i="1"/>
  <c r="BZ125" i="1"/>
  <c r="CD125" i="1"/>
  <c r="CA125" i="1"/>
  <c r="CE125" i="1"/>
  <c r="CB125" i="1"/>
  <c r="CC125" i="1"/>
  <c r="BZ117" i="1"/>
  <c r="CD117" i="1"/>
  <c r="CA117" i="1"/>
  <c r="CE117" i="1"/>
  <c r="CB117" i="1"/>
  <c r="CC117" i="1"/>
  <c r="BZ109" i="1"/>
  <c r="CD109" i="1"/>
  <c r="CA109" i="1"/>
  <c r="CE109" i="1"/>
  <c r="CB109" i="1"/>
  <c r="CC109" i="1"/>
  <c r="BZ105" i="1"/>
  <c r="CD105" i="1"/>
  <c r="CA105" i="1"/>
  <c r="CE105" i="1"/>
  <c r="CB105" i="1"/>
  <c r="CC105" i="1"/>
  <c r="BZ101" i="1"/>
  <c r="CD101" i="1"/>
  <c r="CA101" i="1"/>
  <c r="CE101" i="1"/>
  <c r="CB101" i="1"/>
  <c r="CC101" i="1"/>
  <c r="BZ93" i="1"/>
  <c r="CD93" i="1"/>
  <c r="CA93" i="1"/>
  <c r="CE93" i="1"/>
  <c r="CB93" i="1"/>
  <c r="CC93" i="1"/>
  <c r="BZ79" i="1"/>
  <c r="CB79" i="1"/>
  <c r="CC79" i="1"/>
  <c r="CD79" i="1"/>
  <c r="CE79" i="1"/>
  <c r="CA79" i="1"/>
  <c r="BZ77" i="1"/>
  <c r="CD77" i="1"/>
  <c r="CA77" i="1"/>
  <c r="CE77" i="1"/>
  <c r="CB77" i="1"/>
  <c r="CC77" i="1"/>
  <c r="BZ69" i="1"/>
  <c r="CA69" i="1"/>
  <c r="CE69" i="1"/>
  <c r="CB69" i="1"/>
  <c r="CC69" i="1"/>
  <c r="CD69" i="1"/>
  <c r="BZ53" i="1"/>
  <c r="CA53" i="1"/>
  <c r="CE53" i="1"/>
  <c r="CB53" i="1"/>
  <c r="CC53" i="1"/>
  <c r="CD53" i="1"/>
  <c r="BZ47" i="1"/>
  <c r="CC47" i="1"/>
  <c r="CD47" i="1"/>
  <c r="CA47" i="1"/>
  <c r="CE47" i="1"/>
  <c r="CB47" i="1"/>
  <c r="BZ29" i="1"/>
  <c r="CA29" i="1"/>
  <c r="CE29" i="1"/>
  <c r="CB29" i="1"/>
  <c r="CC29" i="1"/>
  <c r="CD29" i="1"/>
  <c r="BZ25" i="1"/>
  <c r="CA25" i="1"/>
  <c r="CE25" i="1"/>
  <c r="CB25" i="1"/>
  <c r="CC25" i="1"/>
  <c r="CD25" i="1"/>
  <c r="BZ16" i="1"/>
  <c r="CB16" i="1"/>
  <c r="CC16" i="1"/>
  <c r="CD16" i="1"/>
  <c r="CA16" i="1"/>
  <c r="CB12" i="1"/>
  <c r="CC12" i="1"/>
  <c r="CD12" i="1"/>
  <c r="CA12" i="1"/>
  <c r="BZ124" i="1"/>
  <c r="BZ120" i="1"/>
  <c r="BZ114" i="1"/>
  <c r="BZ94" i="1"/>
  <c r="BZ52" i="1"/>
  <c r="BZ496" i="1"/>
  <c r="BZ492" i="1"/>
  <c r="BZ480" i="1"/>
  <c r="BZ468" i="1"/>
  <c r="BZ462" i="1"/>
  <c r="BZ456" i="1"/>
  <c r="BZ446" i="1"/>
  <c r="BZ444" i="1"/>
  <c r="BZ432" i="1"/>
  <c r="BZ430" i="1"/>
  <c r="BZ412" i="1"/>
  <c r="BZ380" i="1"/>
  <c r="BZ368" i="1"/>
  <c r="BZ294" i="1"/>
  <c r="BZ246" i="1"/>
  <c r="BZ232" i="1"/>
  <c r="BZ220" i="1"/>
  <c r="BZ200" i="1"/>
  <c r="BZ176" i="1"/>
  <c r="BZ164" i="1"/>
  <c r="BZ152" i="1"/>
  <c r="BZ72" i="1"/>
  <c r="BZ62" i="1"/>
  <c r="BZ36" i="1"/>
  <c r="BX371" i="1"/>
  <c r="BZ442" i="1"/>
  <c r="BZ410" i="1"/>
  <c r="BZ408" i="1"/>
  <c r="BZ396" i="1"/>
  <c r="BZ376" i="1"/>
  <c r="BZ374" i="1"/>
  <c r="BZ350" i="1"/>
  <c r="BZ346" i="1"/>
  <c r="BZ332" i="1"/>
  <c r="BZ326" i="1"/>
  <c r="BZ298" i="1"/>
  <c r="BZ230" i="1"/>
  <c r="BZ212" i="1"/>
  <c r="BZ210" i="1"/>
  <c r="BZ184" i="1"/>
  <c r="BZ154" i="1"/>
  <c r="BZ148" i="1"/>
  <c r="BZ78" i="1"/>
  <c r="BZ70" i="1"/>
  <c r="BZ30" i="1"/>
  <c r="BZ22" i="1"/>
  <c r="BX186" i="1"/>
  <c r="BX126" i="1"/>
  <c r="BX405" i="1"/>
  <c r="BX357" i="1"/>
  <c r="BZ9" i="1"/>
  <c r="BZ494" i="1"/>
  <c r="BZ488" i="1"/>
  <c r="BZ474" i="1"/>
  <c r="BZ458" i="1"/>
  <c r="BZ440" i="1"/>
  <c r="BZ400" i="1"/>
  <c r="BZ386" i="1"/>
  <c r="BZ382" i="1"/>
  <c r="BZ358" i="1"/>
  <c r="BZ342" i="1"/>
  <c r="BZ318" i="1"/>
  <c r="BZ314" i="1"/>
  <c r="BZ296" i="1"/>
  <c r="BZ288" i="1"/>
  <c r="BZ278" i="1"/>
  <c r="BZ276" i="1"/>
  <c r="BZ270" i="1"/>
  <c r="BZ262" i="1"/>
  <c r="BZ218" i="1"/>
  <c r="BZ214" i="1"/>
  <c r="BZ196" i="1"/>
  <c r="BZ188" i="1"/>
  <c r="BZ174" i="1"/>
  <c r="BZ168" i="1"/>
  <c r="BZ162" i="1"/>
  <c r="BZ158" i="1"/>
  <c r="BZ146" i="1"/>
  <c r="BZ140" i="1"/>
  <c r="BZ136" i="1"/>
  <c r="BZ128" i="1"/>
  <c r="BZ112" i="1"/>
  <c r="BZ104" i="1"/>
  <c r="BZ80" i="1"/>
  <c r="BZ60" i="1"/>
  <c r="BZ56" i="1"/>
  <c r="BZ40" i="1"/>
  <c r="BX165" i="1"/>
  <c r="BX121" i="1"/>
  <c r="BZ32" i="1"/>
  <c r="BX262" i="1"/>
  <c r="BX78" i="1"/>
  <c r="BZ13" i="1"/>
  <c r="BZ482" i="1"/>
  <c r="BZ472" i="1"/>
  <c r="BZ464" i="1"/>
  <c r="BZ452" i="1"/>
  <c r="BZ450" i="1"/>
  <c r="BZ414" i="1"/>
  <c r="BZ390" i="1"/>
  <c r="BZ356" i="1"/>
  <c r="BZ352" i="1"/>
  <c r="BZ328" i="1"/>
  <c r="BZ324" i="1"/>
  <c r="BZ290" i="1"/>
  <c r="BZ272" i="1"/>
  <c r="BZ268" i="1"/>
  <c r="BZ260" i="1"/>
  <c r="BZ258" i="1"/>
  <c r="BZ248" i="1"/>
  <c r="BZ236" i="1"/>
  <c r="BZ228" i="1"/>
  <c r="BZ222" i="1"/>
  <c r="BZ216" i="1"/>
  <c r="BZ204" i="1"/>
  <c r="BZ178" i="1"/>
  <c r="BZ144" i="1"/>
  <c r="BZ142" i="1"/>
  <c r="BZ132" i="1"/>
  <c r="BZ102" i="1"/>
  <c r="BZ100" i="1"/>
  <c r="BZ96" i="1"/>
  <c r="BZ74" i="1"/>
  <c r="BZ50" i="1"/>
  <c r="BZ42" i="1"/>
  <c r="BZ26" i="1"/>
  <c r="BZ20" i="1"/>
  <c r="BZ18" i="1"/>
  <c r="BX98" i="1"/>
  <c r="BX181" i="1"/>
  <c r="BX179" i="1"/>
  <c r="BX135" i="1"/>
  <c r="BX294" i="1"/>
  <c r="BX46" i="1"/>
  <c r="BZ12" i="1"/>
  <c r="BX474" i="1"/>
  <c r="BX291" i="1"/>
  <c r="BX43" i="1"/>
  <c r="BX473" i="1"/>
  <c r="BX93" i="1"/>
  <c r="BX340" i="1"/>
  <c r="BX434" i="1"/>
  <c r="BX234" i="1"/>
  <c r="BX230" i="1"/>
  <c r="BX265" i="1"/>
  <c r="BX77" i="1"/>
  <c r="BX411" i="1"/>
  <c r="BX247" i="1"/>
  <c r="BX79" i="1"/>
  <c r="BX15" i="1"/>
  <c r="BX370" i="1"/>
  <c r="BX150" i="1"/>
  <c r="BX421" i="1"/>
  <c r="BX389" i="1"/>
  <c r="BX361" i="1"/>
  <c r="BX331" i="1"/>
  <c r="BX271" i="1"/>
  <c r="BX203" i="1"/>
  <c r="BX122" i="1"/>
  <c r="BX284" i="1"/>
  <c r="BX104" i="1"/>
  <c r="BX495" i="1"/>
  <c r="BX355" i="1"/>
  <c r="BX486" i="1"/>
  <c r="BX410" i="1"/>
  <c r="BX106" i="1"/>
  <c r="BX409" i="1"/>
  <c r="BX387" i="1"/>
  <c r="BX163" i="1"/>
  <c r="BX354" i="1"/>
  <c r="BX250" i="1"/>
  <c r="BX162" i="1"/>
  <c r="BX425" i="1"/>
  <c r="BX133" i="1"/>
  <c r="BX407" i="1"/>
  <c r="BX327" i="1"/>
  <c r="BX263" i="1"/>
  <c r="BX438" i="1"/>
  <c r="BX386" i="1"/>
  <c r="BX290" i="1"/>
  <c r="BX34" i="1"/>
  <c r="BX381" i="1"/>
  <c r="BX365" i="1"/>
  <c r="BX205" i="1"/>
  <c r="BX372" i="1"/>
  <c r="BX459" i="1"/>
  <c r="BX367" i="1"/>
  <c r="BX71" i="1"/>
  <c r="BX134" i="1"/>
  <c r="BX22" i="1"/>
  <c r="BX376" i="1"/>
  <c r="BX423" i="1"/>
  <c r="BX399" i="1"/>
  <c r="BX55" i="1"/>
  <c r="BX498" i="1"/>
  <c r="BX466" i="1"/>
  <c r="BX426" i="1"/>
  <c r="BX338" i="1"/>
  <c r="BX70" i="1"/>
  <c r="BX373" i="1"/>
  <c r="BX333" i="1"/>
  <c r="BX249" i="1"/>
  <c r="BX351" i="1"/>
  <c r="BX347" i="1"/>
  <c r="BX307" i="1"/>
  <c r="BX398" i="1"/>
  <c r="BX154" i="1"/>
  <c r="BX130" i="1"/>
  <c r="BX14" i="1"/>
  <c r="BX493" i="1"/>
  <c r="BX485" i="1"/>
  <c r="BX377" i="1"/>
  <c r="BX197" i="1"/>
  <c r="BX97" i="1"/>
  <c r="BX73" i="1"/>
  <c r="BX69" i="1"/>
  <c r="BX467" i="1"/>
  <c r="BX83" i="1"/>
  <c r="BX75" i="1"/>
  <c r="BX470" i="1"/>
  <c r="BX362" i="1"/>
  <c r="BX142" i="1"/>
  <c r="BX62" i="1"/>
  <c r="BX469" i="1"/>
  <c r="BX457" i="1"/>
  <c r="BX345" i="1"/>
  <c r="BX245" i="1"/>
  <c r="BX109" i="1"/>
  <c r="BX471" i="1"/>
  <c r="BX279" i="1"/>
  <c r="BX107" i="1"/>
  <c r="BX292" i="1"/>
  <c r="BX176" i="1"/>
  <c r="BX12" i="1"/>
  <c r="BX147" i="1"/>
  <c r="BX63" i="1"/>
  <c r="BX309" i="1"/>
  <c r="BX225" i="1"/>
  <c r="BX117" i="1"/>
  <c r="BX49" i="1"/>
  <c r="BX267" i="1"/>
  <c r="BX143" i="1"/>
  <c r="BX51" i="1"/>
  <c r="BX458" i="1"/>
  <c r="BX390" i="1"/>
  <c r="BX226" i="1"/>
  <c r="BX222" i="1"/>
  <c r="BX178" i="1"/>
  <c r="BX335" i="1"/>
  <c r="BX321" i="1"/>
  <c r="BX289" i="1"/>
  <c r="BX277" i="1"/>
  <c r="BX129" i="1"/>
  <c r="BX105" i="1"/>
  <c r="BX101" i="1"/>
  <c r="BX499" i="1"/>
  <c r="BX319" i="1"/>
  <c r="BX155" i="1"/>
  <c r="BX67" i="1"/>
  <c r="BX494" i="1"/>
  <c r="BX450" i="1"/>
  <c r="BX166" i="1"/>
  <c r="BX102" i="1"/>
  <c r="BX58" i="1"/>
  <c r="BX42" i="1"/>
  <c r="BX427" i="1"/>
  <c r="BX259" i="1"/>
  <c r="BX47" i="1"/>
  <c r="BX317" i="1"/>
  <c r="BX491" i="1"/>
  <c r="BX339" i="1"/>
  <c r="BX311" i="1"/>
  <c r="BX299" i="1"/>
  <c r="BX306" i="1"/>
  <c r="BX302" i="1"/>
  <c r="BX266" i="1"/>
  <c r="BX210" i="1"/>
  <c r="BX66" i="1"/>
  <c r="BX30" i="1"/>
  <c r="BX18" i="1"/>
  <c r="BX477" i="1"/>
  <c r="BX417" i="1"/>
  <c r="BX325" i="1"/>
  <c r="BX213" i="1"/>
  <c r="BX193" i="1"/>
  <c r="BX173" i="1"/>
  <c r="BX275" i="1"/>
  <c r="BX207" i="1"/>
  <c r="BX330" i="1"/>
  <c r="BX278" i="1"/>
  <c r="BX274" i="1"/>
  <c r="BX10" i="1"/>
  <c r="BX479" i="1"/>
  <c r="BX443" i="1"/>
  <c r="BX435" i="1"/>
  <c r="BX391" i="1"/>
  <c r="BX359" i="1"/>
  <c r="BX243" i="1"/>
  <c r="BX171" i="1"/>
  <c r="BX159" i="1"/>
  <c r="BX27" i="1"/>
  <c r="BX11" i="1"/>
  <c r="BX465" i="1"/>
  <c r="BX461" i="1"/>
  <c r="BX413" i="1"/>
  <c r="BX369" i="1"/>
  <c r="BX313" i="1"/>
  <c r="BX285" i="1"/>
  <c r="BX233" i="1"/>
  <c r="BX141" i="1"/>
  <c r="BX17" i="1"/>
  <c r="BW500" i="1"/>
  <c r="BX500" i="1"/>
  <c r="BW492" i="1"/>
  <c r="BX492" i="1"/>
  <c r="BW480" i="1"/>
  <c r="BX480" i="1"/>
  <c r="BW468" i="1"/>
  <c r="BX468" i="1"/>
  <c r="BW456" i="1"/>
  <c r="BX456" i="1"/>
  <c r="BW444" i="1"/>
  <c r="BX444" i="1"/>
  <c r="BW436" i="1"/>
  <c r="BX436" i="1"/>
  <c r="BW424" i="1"/>
  <c r="BX424" i="1"/>
  <c r="BW412" i="1"/>
  <c r="BX412" i="1"/>
  <c r="BW404" i="1"/>
  <c r="BX404" i="1"/>
  <c r="BW392" i="1"/>
  <c r="BX392" i="1"/>
  <c r="BW380" i="1"/>
  <c r="BX380" i="1"/>
  <c r="BW360" i="1"/>
  <c r="BX360" i="1"/>
  <c r="BW352" i="1"/>
  <c r="BX352" i="1"/>
  <c r="BW344" i="1"/>
  <c r="BX344" i="1"/>
  <c r="BW336" i="1"/>
  <c r="BX336" i="1"/>
  <c r="BW328" i="1"/>
  <c r="BX328" i="1"/>
  <c r="BW324" i="1"/>
  <c r="BX324" i="1"/>
  <c r="BW316" i="1"/>
  <c r="BX316" i="1"/>
  <c r="BW312" i="1"/>
  <c r="BX312" i="1"/>
  <c r="BW308" i="1"/>
  <c r="BX308" i="1"/>
  <c r="BW304" i="1"/>
  <c r="BX304" i="1"/>
  <c r="BW300" i="1"/>
  <c r="BX300" i="1"/>
  <c r="BW296" i="1"/>
  <c r="BX296" i="1"/>
  <c r="BW288" i="1"/>
  <c r="BX288" i="1"/>
  <c r="BW280" i="1"/>
  <c r="BX280" i="1"/>
  <c r="BW276" i="1"/>
  <c r="BX276" i="1"/>
  <c r="BW272" i="1"/>
  <c r="BX272" i="1"/>
  <c r="BW268" i="1"/>
  <c r="BX268" i="1"/>
  <c r="BW264" i="1"/>
  <c r="BX264" i="1"/>
  <c r="BW260" i="1"/>
  <c r="BX260" i="1"/>
  <c r="BW256" i="1"/>
  <c r="BX256" i="1"/>
  <c r="BW252" i="1"/>
  <c r="BX252" i="1"/>
  <c r="BW244" i="1"/>
  <c r="BX244" i="1"/>
  <c r="BW240" i="1"/>
  <c r="BX240" i="1"/>
  <c r="BW236" i="1"/>
  <c r="BX236" i="1"/>
  <c r="BW232" i="1"/>
  <c r="BX232" i="1"/>
  <c r="BW228" i="1"/>
  <c r="BX228" i="1"/>
  <c r="BW216" i="1"/>
  <c r="BX216" i="1"/>
  <c r="BW212" i="1"/>
  <c r="BX212" i="1"/>
  <c r="BW208" i="1"/>
  <c r="BX208" i="1"/>
  <c r="BW204" i="1"/>
  <c r="BX204" i="1"/>
  <c r="BW200" i="1"/>
  <c r="BX200" i="1"/>
  <c r="BW196" i="1"/>
  <c r="BX196" i="1"/>
  <c r="BW192" i="1"/>
  <c r="BX192" i="1"/>
  <c r="BW188" i="1"/>
  <c r="BX188" i="1"/>
  <c r="BW184" i="1"/>
  <c r="BX184" i="1"/>
  <c r="BW180" i="1"/>
  <c r="BX180" i="1"/>
  <c r="BW168" i="1"/>
  <c r="BX168" i="1"/>
  <c r="BW164" i="1"/>
  <c r="BX164" i="1"/>
  <c r="BW160" i="1"/>
  <c r="BX160" i="1"/>
  <c r="BW156" i="1"/>
  <c r="BX156" i="1"/>
  <c r="BW148" i="1"/>
  <c r="BX148" i="1"/>
  <c r="BW144" i="1"/>
  <c r="BX144" i="1"/>
  <c r="BW140" i="1"/>
  <c r="BX140" i="1"/>
  <c r="BW136" i="1"/>
  <c r="BX136" i="1"/>
  <c r="BW132" i="1"/>
  <c r="BX132" i="1"/>
  <c r="BW128" i="1"/>
  <c r="BX128" i="1"/>
  <c r="BW124" i="1"/>
  <c r="BX124" i="1"/>
  <c r="BW120" i="1"/>
  <c r="BX120" i="1"/>
  <c r="BW116" i="1"/>
  <c r="BX116" i="1"/>
  <c r="BW112" i="1"/>
  <c r="BX112" i="1"/>
  <c r="BW108" i="1"/>
  <c r="BX108" i="1"/>
  <c r="BW100" i="1"/>
  <c r="BX100" i="1"/>
  <c r="BW96" i="1"/>
  <c r="BX96" i="1"/>
  <c r="BW92" i="1"/>
  <c r="BX92" i="1"/>
  <c r="BW88" i="1"/>
  <c r="BX88" i="1"/>
  <c r="BW84" i="1"/>
  <c r="BX84" i="1"/>
  <c r="BW80" i="1"/>
  <c r="BX80" i="1"/>
  <c r="BW76" i="1"/>
  <c r="BX76" i="1"/>
  <c r="BW72" i="1"/>
  <c r="BX72" i="1"/>
  <c r="BW68" i="1"/>
  <c r="BX68" i="1"/>
  <c r="BW64" i="1"/>
  <c r="BX64" i="1"/>
  <c r="BW60" i="1"/>
  <c r="BX60" i="1"/>
  <c r="BW56" i="1"/>
  <c r="BX56" i="1"/>
  <c r="BW52" i="1"/>
  <c r="BX52" i="1"/>
  <c r="BW48" i="1"/>
  <c r="BX48" i="1"/>
  <c r="BW44" i="1"/>
  <c r="BX44" i="1"/>
  <c r="BW40" i="1"/>
  <c r="BX40" i="1"/>
  <c r="BW32" i="1"/>
  <c r="BX32" i="1"/>
  <c r="BW28" i="1"/>
  <c r="BX28" i="1"/>
  <c r="BW24" i="1"/>
  <c r="BX24" i="1"/>
  <c r="BW20" i="1"/>
  <c r="BX20" i="1"/>
  <c r="BX16" i="1"/>
  <c r="BW487" i="1"/>
  <c r="BX487" i="1"/>
  <c r="BW483" i="1"/>
  <c r="BX483" i="1"/>
  <c r="BW475" i="1"/>
  <c r="BX475" i="1"/>
  <c r="BX463" i="1"/>
  <c r="BW455" i="1"/>
  <c r="BX455" i="1"/>
  <c r="BW451" i="1"/>
  <c r="BX451" i="1"/>
  <c r="BW447" i="1"/>
  <c r="BX447" i="1"/>
  <c r="BW439" i="1"/>
  <c r="BX439" i="1"/>
  <c r="BW431" i="1"/>
  <c r="BX431" i="1"/>
  <c r="BX419" i="1"/>
  <c r="BX415" i="1"/>
  <c r="BW403" i="1"/>
  <c r="BX403" i="1"/>
  <c r="BW395" i="1"/>
  <c r="BX395" i="1"/>
  <c r="BW383" i="1"/>
  <c r="BX383" i="1"/>
  <c r="BW379" i="1"/>
  <c r="BX379" i="1"/>
  <c r="BW375" i="1"/>
  <c r="BX375" i="1"/>
  <c r="BW363" i="1"/>
  <c r="BX363" i="1"/>
  <c r="BW343" i="1"/>
  <c r="BX343" i="1"/>
  <c r="BW323" i="1"/>
  <c r="BX323" i="1"/>
  <c r="BX315" i="1"/>
  <c r="BW303" i="1"/>
  <c r="BX303" i="1"/>
  <c r="BW295" i="1"/>
  <c r="BX295" i="1"/>
  <c r="BW287" i="1"/>
  <c r="BX287" i="1"/>
  <c r="BW283" i="1"/>
  <c r="BX283" i="1"/>
  <c r="BX255" i="1"/>
  <c r="BW251" i="1"/>
  <c r="BX251" i="1"/>
  <c r="BW239" i="1"/>
  <c r="BX239" i="1"/>
  <c r="BW235" i="1"/>
  <c r="BX235" i="1"/>
  <c r="BX231" i="1"/>
  <c r="BX227" i="1"/>
  <c r="BW223" i="1"/>
  <c r="BX223" i="1"/>
  <c r="BW219" i="1"/>
  <c r="BX219" i="1"/>
  <c r="BW215" i="1"/>
  <c r="BX215" i="1"/>
  <c r="BW211" i="1"/>
  <c r="BX211" i="1"/>
  <c r="BW199" i="1"/>
  <c r="BX199" i="1"/>
  <c r="BX195" i="1"/>
  <c r="BW191" i="1"/>
  <c r="BX191" i="1"/>
  <c r="BW187" i="1"/>
  <c r="BX187" i="1"/>
  <c r="BX183" i="1"/>
  <c r="BW175" i="1"/>
  <c r="BX175" i="1"/>
  <c r="BW167" i="1"/>
  <c r="BX167" i="1"/>
  <c r="BX151" i="1"/>
  <c r="BW139" i="1"/>
  <c r="BX139" i="1"/>
  <c r="BW131" i="1"/>
  <c r="BX131" i="1"/>
  <c r="BX127" i="1"/>
  <c r="BW123" i="1"/>
  <c r="BX123" i="1"/>
  <c r="BW119" i="1"/>
  <c r="BX119" i="1"/>
  <c r="BW115" i="1"/>
  <c r="BX115" i="1"/>
  <c r="BW111" i="1"/>
  <c r="BX111" i="1"/>
  <c r="BX103" i="1"/>
  <c r="BW99" i="1"/>
  <c r="BX99" i="1"/>
  <c r="BW95" i="1"/>
  <c r="BX95" i="1"/>
  <c r="BW91" i="1"/>
  <c r="BX91" i="1"/>
  <c r="BW87" i="1"/>
  <c r="BX87" i="1"/>
  <c r="BW59" i="1"/>
  <c r="BX59" i="1"/>
  <c r="BW39" i="1"/>
  <c r="BX39" i="1"/>
  <c r="BW35" i="1"/>
  <c r="BX35" i="1"/>
  <c r="BW31" i="1"/>
  <c r="BX31" i="1"/>
  <c r="BW23" i="1"/>
  <c r="BX23" i="1"/>
  <c r="BW19" i="1"/>
  <c r="BX19" i="1"/>
  <c r="BW488" i="1"/>
  <c r="BX488" i="1"/>
  <c r="BW472" i="1"/>
  <c r="BX472" i="1"/>
  <c r="BW460" i="1"/>
  <c r="BX460" i="1"/>
  <c r="BW448" i="1"/>
  <c r="BX448" i="1"/>
  <c r="BW432" i="1"/>
  <c r="BX432" i="1"/>
  <c r="BW416" i="1"/>
  <c r="BX416" i="1"/>
  <c r="BW384" i="1"/>
  <c r="BX384" i="1"/>
  <c r="BW364" i="1"/>
  <c r="BX364" i="1"/>
  <c r="BW224" i="1"/>
  <c r="BX224" i="1"/>
  <c r="BW490" i="1"/>
  <c r="BX490" i="1"/>
  <c r="BW482" i="1"/>
  <c r="BX482" i="1"/>
  <c r="BW478" i="1"/>
  <c r="BX478" i="1"/>
  <c r="BW462" i="1"/>
  <c r="BX462" i="1"/>
  <c r="BW454" i="1"/>
  <c r="BX454" i="1"/>
  <c r="BX446" i="1"/>
  <c r="BW442" i="1"/>
  <c r="BX442" i="1"/>
  <c r="BW430" i="1"/>
  <c r="BX430" i="1"/>
  <c r="BW422" i="1"/>
  <c r="BX422" i="1"/>
  <c r="BW418" i="1"/>
  <c r="BX418" i="1"/>
  <c r="BW414" i="1"/>
  <c r="BX414" i="1"/>
  <c r="BW406" i="1"/>
  <c r="BX406" i="1"/>
  <c r="BW402" i="1"/>
  <c r="BX402" i="1"/>
  <c r="BX394" i="1"/>
  <c r="BW382" i="1"/>
  <c r="BX382" i="1"/>
  <c r="BX378" i="1"/>
  <c r="BW374" i="1"/>
  <c r="BX374" i="1"/>
  <c r="BW366" i="1"/>
  <c r="BX366" i="1"/>
  <c r="BW358" i="1"/>
  <c r="BX358" i="1"/>
  <c r="BW350" i="1"/>
  <c r="BX350" i="1"/>
  <c r="BW346" i="1"/>
  <c r="BX346" i="1"/>
  <c r="BW342" i="1"/>
  <c r="BX342" i="1"/>
  <c r="BW334" i="1"/>
  <c r="BX334" i="1"/>
  <c r="BW326" i="1"/>
  <c r="BX326" i="1"/>
  <c r="BW322" i="1"/>
  <c r="BX322" i="1"/>
  <c r="BW318" i="1"/>
  <c r="BX318" i="1"/>
  <c r="BW314" i="1"/>
  <c r="BX314" i="1"/>
  <c r="BX310" i="1"/>
  <c r="BW298" i="1"/>
  <c r="BX298" i="1"/>
  <c r="BX286" i="1"/>
  <c r="BW282" i="1"/>
  <c r="BX282" i="1"/>
  <c r="BW270" i="1"/>
  <c r="BX270" i="1"/>
  <c r="BW258" i="1"/>
  <c r="BX258" i="1"/>
  <c r="BW254" i="1"/>
  <c r="BX254" i="1"/>
  <c r="BW246" i="1"/>
  <c r="BX246" i="1"/>
  <c r="BW242" i="1"/>
  <c r="BX242" i="1"/>
  <c r="BW238" i="1"/>
  <c r="BX238" i="1"/>
  <c r="BW218" i="1"/>
  <c r="BX218" i="1"/>
  <c r="BW214" i="1"/>
  <c r="BX214" i="1"/>
  <c r="BW206" i="1"/>
  <c r="BX206" i="1"/>
  <c r="BX202" i="1"/>
  <c r="BW198" i="1"/>
  <c r="BX198" i="1"/>
  <c r="BW194" i="1"/>
  <c r="BX194" i="1"/>
  <c r="BW190" i="1"/>
  <c r="BX190" i="1"/>
  <c r="BW182" i="1"/>
  <c r="BX182" i="1"/>
  <c r="BW174" i="1"/>
  <c r="BX174" i="1"/>
  <c r="BW170" i="1"/>
  <c r="BX170" i="1"/>
  <c r="BW158" i="1"/>
  <c r="BX158" i="1"/>
  <c r="BW146" i="1"/>
  <c r="BX146" i="1"/>
  <c r="BW138" i="1"/>
  <c r="BX138" i="1"/>
  <c r="BX118" i="1"/>
  <c r="BW114" i="1"/>
  <c r="BX114" i="1"/>
  <c r="BW110" i="1"/>
  <c r="BX110" i="1"/>
  <c r="BW94" i="1"/>
  <c r="BX94" i="1"/>
  <c r="BW90" i="1"/>
  <c r="BX90" i="1"/>
  <c r="BW86" i="1"/>
  <c r="BX86" i="1"/>
  <c r="BW82" i="1"/>
  <c r="BX82" i="1"/>
  <c r="BW74" i="1"/>
  <c r="BX74" i="1"/>
  <c r="BW54" i="1"/>
  <c r="BX54" i="1"/>
  <c r="BX50" i="1"/>
  <c r="BW38" i="1"/>
  <c r="BX38" i="1"/>
  <c r="BW26" i="1"/>
  <c r="BX26" i="1"/>
  <c r="BW496" i="1"/>
  <c r="BX496" i="1"/>
  <c r="BW484" i="1"/>
  <c r="BX484" i="1"/>
  <c r="BW476" i="1"/>
  <c r="BX476" i="1"/>
  <c r="BW464" i="1"/>
  <c r="BX464" i="1"/>
  <c r="BW452" i="1"/>
  <c r="BX452" i="1"/>
  <c r="BW440" i="1"/>
  <c r="BX440" i="1"/>
  <c r="BW428" i="1"/>
  <c r="BX428" i="1"/>
  <c r="BW420" i="1"/>
  <c r="BX420" i="1"/>
  <c r="BW408" i="1"/>
  <c r="BX408" i="1"/>
  <c r="BW400" i="1"/>
  <c r="BX400" i="1"/>
  <c r="BW388" i="1"/>
  <c r="BX388" i="1"/>
  <c r="BW368" i="1"/>
  <c r="BX368" i="1"/>
  <c r="BW356" i="1"/>
  <c r="BX356" i="1"/>
  <c r="BW348" i="1"/>
  <c r="BX348" i="1"/>
  <c r="BW332" i="1"/>
  <c r="BX332" i="1"/>
  <c r="BW320" i="1"/>
  <c r="BX320" i="1"/>
  <c r="BW220" i="1"/>
  <c r="BX220" i="1"/>
  <c r="BW497" i="1"/>
  <c r="BX497" i="1"/>
  <c r="BW489" i="1"/>
  <c r="BX489" i="1"/>
  <c r="BW481" i="1"/>
  <c r="BX481" i="1"/>
  <c r="BX453" i="1"/>
  <c r="BW449" i="1"/>
  <c r="BX449" i="1"/>
  <c r="BW445" i="1"/>
  <c r="BX445" i="1"/>
  <c r="BW441" i="1"/>
  <c r="BX441" i="1"/>
  <c r="BW437" i="1"/>
  <c r="BX437" i="1"/>
  <c r="BW433" i="1"/>
  <c r="BX433" i="1"/>
  <c r="BW429" i="1"/>
  <c r="BX429" i="1"/>
  <c r="BX401" i="1"/>
  <c r="BW397" i="1"/>
  <c r="BX397" i="1"/>
  <c r="BW393" i="1"/>
  <c r="BX393" i="1"/>
  <c r="BX385" i="1"/>
  <c r="BW353" i="1"/>
  <c r="BX353" i="1"/>
  <c r="BW349" i="1"/>
  <c r="BX349" i="1"/>
  <c r="BW341" i="1"/>
  <c r="BX341" i="1"/>
  <c r="BX337" i="1"/>
  <c r="BW329" i="1"/>
  <c r="BX329" i="1"/>
  <c r="BW305" i="1"/>
  <c r="BX305" i="1"/>
  <c r="BW301" i="1"/>
  <c r="BX301" i="1"/>
  <c r="BW297" i="1"/>
  <c r="BX297" i="1"/>
  <c r="BW293" i="1"/>
  <c r="BX293" i="1"/>
  <c r="BW281" i="1"/>
  <c r="BX281" i="1"/>
  <c r="BW273" i="1"/>
  <c r="BX273" i="1"/>
  <c r="BW269" i="1"/>
  <c r="BX269" i="1"/>
  <c r="BW261" i="1"/>
  <c r="BX261" i="1"/>
  <c r="BW257" i="1"/>
  <c r="BX257" i="1"/>
  <c r="BW253" i="1"/>
  <c r="BX253" i="1"/>
  <c r="BW241" i="1"/>
  <c r="BX241" i="1"/>
  <c r="BW237" i="1"/>
  <c r="BX237" i="1"/>
  <c r="BW229" i="1"/>
  <c r="BX229" i="1"/>
  <c r="BW221" i="1"/>
  <c r="BX221" i="1"/>
  <c r="BW217" i="1"/>
  <c r="BX217" i="1"/>
  <c r="BW209" i="1"/>
  <c r="BX209" i="1"/>
  <c r="BW201" i="1"/>
  <c r="BX201" i="1"/>
  <c r="BW189" i="1"/>
  <c r="BX189" i="1"/>
  <c r="BW185" i="1"/>
  <c r="BX185" i="1"/>
  <c r="BW177" i="1"/>
  <c r="BX177" i="1"/>
  <c r="BW169" i="1"/>
  <c r="BX169" i="1"/>
  <c r="BW157" i="1"/>
  <c r="BX157" i="1"/>
  <c r="BX153" i="1"/>
  <c r="BW149" i="1"/>
  <c r="BX149" i="1"/>
  <c r="BX145" i="1"/>
  <c r="BX137" i="1"/>
  <c r="BW125" i="1"/>
  <c r="BX125" i="1"/>
  <c r="BW113" i="1"/>
  <c r="BX113" i="1"/>
  <c r="BW89" i="1"/>
  <c r="BX89" i="1"/>
  <c r="BW85" i="1"/>
  <c r="BX85" i="1"/>
  <c r="BW81" i="1"/>
  <c r="BX81" i="1"/>
  <c r="BX65" i="1"/>
  <c r="BW61" i="1"/>
  <c r="BX61" i="1"/>
  <c r="BW57" i="1"/>
  <c r="BX57" i="1"/>
  <c r="BW53" i="1"/>
  <c r="BX53" i="1"/>
  <c r="BW45" i="1"/>
  <c r="BX45" i="1"/>
  <c r="BW41" i="1"/>
  <c r="BX41" i="1"/>
  <c r="BW37" i="1"/>
  <c r="BX37" i="1"/>
  <c r="BW33" i="1"/>
  <c r="BX33" i="1"/>
  <c r="BW29" i="1"/>
  <c r="BX29" i="1"/>
  <c r="BW25" i="1"/>
  <c r="BX25" i="1"/>
  <c r="BW21" i="1"/>
  <c r="BX21" i="1"/>
  <c r="BW479" i="1"/>
  <c r="BW463" i="1"/>
  <c r="BW443" i="1"/>
  <c r="BW387" i="1"/>
  <c r="BW347" i="1"/>
  <c r="BW319" i="1"/>
  <c r="BW259" i="1"/>
  <c r="BW79" i="1"/>
  <c r="BW67" i="1"/>
  <c r="BW47" i="1"/>
  <c r="BW450" i="1"/>
  <c r="BW426" i="1"/>
  <c r="BW410" i="1"/>
  <c r="BW398" i="1"/>
  <c r="BW286" i="1"/>
  <c r="BW210" i="1"/>
  <c r="BW178" i="1"/>
  <c r="BW46" i="1"/>
  <c r="BW42" i="1"/>
  <c r="BW34" i="1"/>
  <c r="BW22" i="1"/>
  <c r="BW499" i="1"/>
  <c r="BW339" i="1"/>
  <c r="BW63" i="1"/>
  <c r="BW55" i="1"/>
  <c r="BW43" i="1"/>
  <c r="BW369" i="1"/>
  <c r="BW361" i="1"/>
  <c r="BW249" i="1"/>
  <c r="BW193" i="1"/>
  <c r="BW181" i="1"/>
  <c r="BW69" i="1"/>
  <c r="BV372" i="1"/>
  <c r="BW372" i="1"/>
  <c r="BV340" i="1"/>
  <c r="BW340" i="1"/>
  <c r="BV292" i="1"/>
  <c r="BW292" i="1"/>
  <c r="BV284" i="1"/>
  <c r="BW284" i="1"/>
  <c r="BV248" i="1"/>
  <c r="BW248" i="1"/>
  <c r="BV172" i="1"/>
  <c r="BW172" i="1"/>
  <c r="BV104" i="1"/>
  <c r="BW104" i="1"/>
  <c r="BV36" i="1"/>
  <c r="BW36" i="1"/>
  <c r="BW16" i="1"/>
  <c r="BW12" i="1"/>
  <c r="BV495" i="1"/>
  <c r="BW495" i="1"/>
  <c r="BV491" i="1"/>
  <c r="BW491" i="1"/>
  <c r="BV471" i="1"/>
  <c r="BW471" i="1"/>
  <c r="BV467" i="1"/>
  <c r="BW467" i="1"/>
  <c r="BV459" i="1"/>
  <c r="BW459" i="1"/>
  <c r="BV435" i="1"/>
  <c r="BW435" i="1"/>
  <c r="BV427" i="1"/>
  <c r="BW427" i="1"/>
  <c r="BV423" i="1"/>
  <c r="BW423" i="1"/>
  <c r="BV419" i="1"/>
  <c r="BW419" i="1"/>
  <c r="BV415" i="1"/>
  <c r="BW415" i="1"/>
  <c r="BV411" i="1"/>
  <c r="BW411" i="1"/>
  <c r="BV407" i="1"/>
  <c r="BW407" i="1"/>
  <c r="BV399" i="1"/>
  <c r="BW399" i="1"/>
  <c r="BV391" i="1"/>
  <c r="BW391" i="1"/>
  <c r="BV371" i="1"/>
  <c r="BW371" i="1"/>
  <c r="BW367" i="1"/>
  <c r="BV359" i="1"/>
  <c r="BW359" i="1"/>
  <c r="BV355" i="1"/>
  <c r="BW355" i="1"/>
  <c r="BV351" i="1"/>
  <c r="BW351" i="1"/>
  <c r="BV335" i="1"/>
  <c r="BW335" i="1"/>
  <c r="BV331" i="1"/>
  <c r="BW331" i="1"/>
  <c r="BV327" i="1"/>
  <c r="BW327" i="1"/>
  <c r="BV315" i="1"/>
  <c r="BW315" i="1"/>
  <c r="BW311" i="1"/>
  <c r="BV307" i="1"/>
  <c r="BW307" i="1"/>
  <c r="BV299" i="1"/>
  <c r="BW299" i="1"/>
  <c r="BV291" i="1"/>
  <c r="BW291" i="1"/>
  <c r="BV279" i="1"/>
  <c r="BW279" i="1"/>
  <c r="BV275" i="1"/>
  <c r="BW275" i="1"/>
  <c r="BV271" i="1"/>
  <c r="BW271" i="1"/>
  <c r="BV267" i="1"/>
  <c r="BW267" i="1"/>
  <c r="BV263" i="1"/>
  <c r="BW263" i="1"/>
  <c r="BV255" i="1"/>
  <c r="BW255" i="1"/>
  <c r="BW247" i="1"/>
  <c r="BV243" i="1"/>
  <c r="BW243" i="1"/>
  <c r="BV231" i="1"/>
  <c r="BW231" i="1"/>
  <c r="BV227" i="1"/>
  <c r="BW227" i="1"/>
  <c r="BV207" i="1"/>
  <c r="BW207" i="1"/>
  <c r="BW203" i="1"/>
  <c r="BV195" i="1"/>
  <c r="BW195" i="1"/>
  <c r="BV183" i="1"/>
  <c r="BW183" i="1"/>
  <c r="BV179" i="1"/>
  <c r="BW179" i="1"/>
  <c r="BV171" i="1"/>
  <c r="BW171" i="1"/>
  <c r="BV163" i="1"/>
  <c r="BW163" i="1"/>
  <c r="BV159" i="1"/>
  <c r="BW159" i="1"/>
  <c r="BW155" i="1"/>
  <c r="BV151" i="1"/>
  <c r="BW151" i="1"/>
  <c r="BV147" i="1"/>
  <c r="BW147" i="1"/>
  <c r="BV143" i="1"/>
  <c r="BW143" i="1"/>
  <c r="BV135" i="1"/>
  <c r="BW135" i="1"/>
  <c r="BV127" i="1"/>
  <c r="BW127" i="1"/>
  <c r="BV107" i="1"/>
  <c r="BW107" i="1"/>
  <c r="BV103" i="1"/>
  <c r="BW103" i="1"/>
  <c r="BV83" i="1"/>
  <c r="BW83" i="1"/>
  <c r="BV75" i="1"/>
  <c r="BW75" i="1"/>
  <c r="BV71" i="1"/>
  <c r="BW71" i="1"/>
  <c r="BW51" i="1"/>
  <c r="BW27" i="1"/>
  <c r="BV15" i="1"/>
  <c r="BW15" i="1"/>
  <c r="BV11" i="1"/>
  <c r="BW11" i="1"/>
  <c r="BV396" i="1"/>
  <c r="BW396" i="1"/>
  <c r="BV376" i="1"/>
  <c r="BW376" i="1"/>
  <c r="BV176" i="1"/>
  <c r="BW176" i="1"/>
  <c r="BV498" i="1"/>
  <c r="BW498" i="1"/>
  <c r="BV494" i="1"/>
  <c r="BW494" i="1"/>
  <c r="BV486" i="1"/>
  <c r="BW486" i="1"/>
  <c r="BV474" i="1"/>
  <c r="BW474" i="1"/>
  <c r="BW470" i="1"/>
  <c r="BV466" i="1"/>
  <c r="BW466" i="1"/>
  <c r="BV458" i="1"/>
  <c r="BW458" i="1"/>
  <c r="BV446" i="1"/>
  <c r="BW446" i="1"/>
  <c r="BV438" i="1"/>
  <c r="BW438" i="1"/>
  <c r="BV434" i="1"/>
  <c r="BW434" i="1"/>
  <c r="BV394" i="1"/>
  <c r="BW394" i="1"/>
  <c r="BV390" i="1"/>
  <c r="BW390" i="1"/>
  <c r="BV386" i="1"/>
  <c r="BW386" i="1"/>
  <c r="BW378" i="1"/>
  <c r="BV370" i="1"/>
  <c r="BW370" i="1"/>
  <c r="BV362" i="1"/>
  <c r="BW362" i="1"/>
  <c r="BV354" i="1"/>
  <c r="BW354" i="1"/>
  <c r="BV338" i="1"/>
  <c r="BW338" i="1"/>
  <c r="BV330" i="1"/>
  <c r="BW330" i="1"/>
  <c r="BV310" i="1"/>
  <c r="BW310" i="1"/>
  <c r="BV306" i="1"/>
  <c r="BW306" i="1"/>
  <c r="BW302" i="1"/>
  <c r="BW294" i="1"/>
  <c r="BW290" i="1"/>
  <c r="BW278" i="1"/>
  <c r="BV274" i="1"/>
  <c r="BW274" i="1"/>
  <c r="BW266" i="1"/>
  <c r="BV262" i="1"/>
  <c r="BW262" i="1"/>
  <c r="BV250" i="1"/>
  <c r="BW250" i="1"/>
  <c r="BV234" i="1"/>
  <c r="BW234" i="1"/>
  <c r="BV230" i="1"/>
  <c r="BW230" i="1"/>
  <c r="BV226" i="1"/>
  <c r="BW226" i="1"/>
  <c r="BV222" i="1"/>
  <c r="BW222" i="1"/>
  <c r="BV202" i="1"/>
  <c r="BW202" i="1"/>
  <c r="BV186" i="1"/>
  <c r="BW186" i="1"/>
  <c r="BV166" i="1"/>
  <c r="BW166" i="1"/>
  <c r="BW162" i="1"/>
  <c r="BV154" i="1"/>
  <c r="BW154" i="1"/>
  <c r="BV150" i="1"/>
  <c r="BW150" i="1"/>
  <c r="BV142" i="1"/>
  <c r="BW142" i="1"/>
  <c r="BV134" i="1"/>
  <c r="BW134" i="1"/>
  <c r="BV130" i="1"/>
  <c r="BW130" i="1"/>
  <c r="BV126" i="1"/>
  <c r="BW126" i="1"/>
  <c r="BV122" i="1"/>
  <c r="BW122" i="1"/>
  <c r="BV118" i="1"/>
  <c r="BW118" i="1"/>
  <c r="BV106" i="1"/>
  <c r="BW106" i="1"/>
  <c r="BV102" i="1"/>
  <c r="BW102" i="1"/>
  <c r="BV98" i="1"/>
  <c r="BW98" i="1"/>
  <c r="BW78" i="1"/>
  <c r="BW70" i="1"/>
  <c r="BV66" i="1"/>
  <c r="BW66" i="1"/>
  <c r="BW62" i="1"/>
  <c r="BV58" i="1"/>
  <c r="BW58" i="1"/>
  <c r="BV50" i="1"/>
  <c r="BW50" i="1"/>
  <c r="BV30" i="1"/>
  <c r="BW30" i="1"/>
  <c r="BV18" i="1"/>
  <c r="BW18" i="1"/>
  <c r="BV14" i="1"/>
  <c r="BW14" i="1"/>
  <c r="BV152" i="1"/>
  <c r="BW152" i="1"/>
  <c r="BV493" i="1"/>
  <c r="BW493" i="1"/>
  <c r="BV485" i="1"/>
  <c r="BW485" i="1"/>
  <c r="BV477" i="1"/>
  <c r="BW477" i="1"/>
  <c r="BV473" i="1"/>
  <c r="BW473" i="1"/>
  <c r="BV469" i="1"/>
  <c r="BW469" i="1"/>
  <c r="BV465" i="1"/>
  <c r="BW465" i="1"/>
  <c r="BV461" i="1"/>
  <c r="BW461" i="1"/>
  <c r="BV457" i="1"/>
  <c r="BW457" i="1"/>
  <c r="BV453" i="1"/>
  <c r="BW453" i="1"/>
  <c r="BV425" i="1"/>
  <c r="BW425" i="1"/>
  <c r="BV421" i="1"/>
  <c r="BW421" i="1"/>
  <c r="BV417" i="1"/>
  <c r="BW417" i="1"/>
  <c r="BV413" i="1"/>
  <c r="BW413" i="1"/>
  <c r="BV409" i="1"/>
  <c r="BW409" i="1"/>
  <c r="BV405" i="1"/>
  <c r="BW405" i="1"/>
  <c r="BV401" i="1"/>
  <c r="BW401" i="1"/>
  <c r="BW389" i="1"/>
  <c r="BV385" i="1"/>
  <c r="BW385" i="1"/>
  <c r="BW381" i="1"/>
  <c r="BV377" i="1"/>
  <c r="BW377" i="1"/>
  <c r="BV373" i="1"/>
  <c r="BW373" i="1"/>
  <c r="BV365" i="1"/>
  <c r="BW365" i="1"/>
  <c r="BV357" i="1"/>
  <c r="BW357" i="1"/>
  <c r="BV345" i="1"/>
  <c r="BW345" i="1"/>
  <c r="BV337" i="1"/>
  <c r="BW337" i="1"/>
  <c r="BV333" i="1"/>
  <c r="BW333" i="1"/>
  <c r="BV325" i="1"/>
  <c r="BW325" i="1"/>
  <c r="BV321" i="1"/>
  <c r="BW321" i="1"/>
  <c r="BV317" i="1"/>
  <c r="BW317" i="1"/>
  <c r="BW313" i="1"/>
  <c r="BV309" i="1"/>
  <c r="BW309" i="1"/>
  <c r="BV289" i="1"/>
  <c r="BW289" i="1"/>
  <c r="BV285" i="1"/>
  <c r="BW285" i="1"/>
  <c r="BV277" i="1"/>
  <c r="BW277" i="1"/>
  <c r="BV265" i="1"/>
  <c r="BW265" i="1"/>
  <c r="BV245" i="1"/>
  <c r="BW245" i="1"/>
  <c r="BV233" i="1"/>
  <c r="BW233" i="1"/>
  <c r="BV225" i="1"/>
  <c r="BW225" i="1"/>
  <c r="BV213" i="1"/>
  <c r="BW213" i="1"/>
  <c r="BV205" i="1"/>
  <c r="BW205" i="1"/>
  <c r="BW197" i="1"/>
  <c r="BV173" i="1"/>
  <c r="BW173" i="1"/>
  <c r="BW165" i="1"/>
  <c r="BV161" i="1"/>
  <c r="BW161" i="1"/>
  <c r="BV153" i="1"/>
  <c r="BW153" i="1"/>
  <c r="BV145" i="1"/>
  <c r="BW145" i="1"/>
  <c r="BV141" i="1"/>
  <c r="BW141" i="1"/>
  <c r="BV137" i="1"/>
  <c r="BW137" i="1"/>
  <c r="BV133" i="1"/>
  <c r="BW133" i="1"/>
  <c r="BV129" i="1"/>
  <c r="BW129" i="1"/>
  <c r="BV121" i="1"/>
  <c r="BW121" i="1"/>
  <c r="BV117" i="1"/>
  <c r="BW117" i="1"/>
  <c r="BV109" i="1"/>
  <c r="BW109" i="1"/>
  <c r="BV105" i="1"/>
  <c r="BW105" i="1"/>
  <c r="BW101" i="1"/>
  <c r="BV97" i="1"/>
  <c r="BW97" i="1"/>
  <c r="BW93" i="1"/>
  <c r="BV77" i="1"/>
  <c r="BW77" i="1"/>
  <c r="BW73" i="1"/>
  <c r="BW65" i="1"/>
  <c r="BW49" i="1"/>
  <c r="BV17" i="1"/>
  <c r="BW17" i="1"/>
  <c r="BV483" i="1"/>
  <c r="BV447" i="1"/>
  <c r="BV395" i="1"/>
  <c r="BV347" i="1"/>
  <c r="BV295" i="1"/>
  <c r="BV67" i="1"/>
  <c r="BV47" i="1"/>
  <c r="BV39" i="1"/>
  <c r="BV478" i="1"/>
  <c r="BV462" i="1"/>
  <c r="BV414" i="1"/>
  <c r="BV410" i="1"/>
  <c r="BV346" i="1"/>
  <c r="BV298" i="1"/>
  <c r="BV242" i="1"/>
  <c r="BV110" i="1"/>
  <c r="BV10" i="1"/>
  <c r="BW10" i="1"/>
  <c r="BV283" i="1"/>
  <c r="BV187" i="1"/>
  <c r="BV111" i="1"/>
  <c r="BV95" i="1"/>
  <c r="BV63" i="1"/>
  <c r="BV281" i="1"/>
  <c r="BV273" i="1"/>
  <c r="BV261" i="1"/>
  <c r="BV165" i="1"/>
  <c r="BV101" i="1"/>
  <c r="BU496" i="1"/>
  <c r="BV496" i="1"/>
  <c r="BU484" i="1"/>
  <c r="BV484" i="1"/>
  <c r="BU472" i="1"/>
  <c r="BV472" i="1"/>
  <c r="BU460" i="1"/>
  <c r="BV460" i="1"/>
  <c r="BU448" i="1"/>
  <c r="BV448" i="1"/>
  <c r="BU436" i="1"/>
  <c r="BV436" i="1"/>
  <c r="BU424" i="1"/>
  <c r="BV424" i="1"/>
  <c r="BU416" i="1"/>
  <c r="BV416" i="1"/>
  <c r="BU404" i="1"/>
  <c r="BV404" i="1"/>
  <c r="BU392" i="1"/>
  <c r="BV392" i="1"/>
  <c r="BU364" i="1"/>
  <c r="BV364" i="1"/>
  <c r="BU352" i="1"/>
  <c r="BV352" i="1"/>
  <c r="BU348" i="1"/>
  <c r="BV348" i="1"/>
  <c r="BU332" i="1"/>
  <c r="BV332" i="1"/>
  <c r="BU320" i="1"/>
  <c r="BV320" i="1"/>
  <c r="BU308" i="1"/>
  <c r="BV308" i="1"/>
  <c r="BU300" i="1"/>
  <c r="BV300" i="1"/>
  <c r="BU288" i="1"/>
  <c r="BV288" i="1"/>
  <c r="BU276" i="1"/>
  <c r="BV276" i="1"/>
  <c r="BU264" i="1"/>
  <c r="BV264" i="1"/>
  <c r="BU236" i="1"/>
  <c r="BV236" i="1"/>
  <c r="BU224" i="1"/>
  <c r="BV224" i="1"/>
  <c r="BU212" i="1"/>
  <c r="BV212" i="1"/>
  <c r="BU204" i="1"/>
  <c r="BV204" i="1"/>
  <c r="BU196" i="1"/>
  <c r="BV196" i="1"/>
  <c r="BU184" i="1"/>
  <c r="BV184" i="1"/>
  <c r="BU168" i="1"/>
  <c r="BV168" i="1"/>
  <c r="BU160" i="1"/>
  <c r="BV160" i="1"/>
  <c r="BU156" i="1"/>
  <c r="BV156" i="1"/>
  <c r="BU148" i="1"/>
  <c r="BV148" i="1"/>
  <c r="BU144" i="1"/>
  <c r="BV144" i="1"/>
  <c r="BU140" i="1"/>
  <c r="BV140" i="1"/>
  <c r="BU136" i="1"/>
  <c r="BV136" i="1"/>
  <c r="BU132" i="1"/>
  <c r="BV132" i="1"/>
  <c r="BU128" i="1"/>
  <c r="BV128" i="1"/>
  <c r="BU124" i="1"/>
  <c r="BV124" i="1"/>
  <c r="BU120" i="1"/>
  <c r="BV120" i="1"/>
  <c r="BU116" i="1"/>
  <c r="BV116" i="1"/>
  <c r="BU112" i="1"/>
  <c r="BV112" i="1"/>
  <c r="BU108" i="1"/>
  <c r="BV108" i="1"/>
  <c r="BU100" i="1"/>
  <c r="BV100" i="1"/>
  <c r="BU96" i="1"/>
  <c r="BV96" i="1"/>
  <c r="BU92" i="1"/>
  <c r="BV92" i="1"/>
  <c r="BU88" i="1"/>
  <c r="BV88" i="1"/>
  <c r="BU499" i="1"/>
  <c r="BV499" i="1"/>
  <c r="BV487" i="1"/>
  <c r="BU479" i="1"/>
  <c r="BV479" i="1"/>
  <c r="BU475" i="1"/>
  <c r="BV475" i="1"/>
  <c r="BU463" i="1"/>
  <c r="BV463" i="1"/>
  <c r="BV455" i="1"/>
  <c r="BU451" i="1"/>
  <c r="BV451" i="1"/>
  <c r="BU443" i="1"/>
  <c r="BV443" i="1"/>
  <c r="BU439" i="1"/>
  <c r="BV439" i="1"/>
  <c r="BU431" i="1"/>
  <c r="BV431" i="1"/>
  <c r="BU403" i="1"/>
  <c r="BV403" i="1"/>
  <c r="BU387" i="1"/>
  <c r="BV387" i="1"/>
  <c r="BV383" i="1"/>
  <c r="BU379" i="1"/>
  <c r="BV379" i="1"/>
  <c r="BU375" i="1"/>
  <c r="BV375" i="1"/>
  <c r="BU367" i="1"/>
  <c r="BV367" i="1"/>
  <c r="BV363" i="1"/>
  <c r="BU343" i="1"/>
  <c r="BV343" i="1"/>
  <c r="BU339" i="1"/>
  <c r="BV339" i="1"/>
  <c r="BU323" i="1"/>
  <c r="BV323" i="1"/>
  <c r="BU319" i="1"/>
  <c r="BV319" i="1"/>
  <c r="BU311" i="1"/>
  <c r="BV311" i="1"/>
  <c r="BU303" i="1"/>
  <c r="BV303" i="1"/>
  <c r="BU287" i="1"/>
  <c r="BV287" i="1"/>
  <c r="BU259" i="1"/>
  <c r="BV259" i="1"/>
  <c r="BV251" i="1"/>
  <c r="BU247" i="1"/>
  <c r="BV247" i="1"/>
  <c r="BU239" i="1"/>
  <c r="BV239" i="1"/>
  <c r="BU235" i="1"/>
  <c r="BV235" i="1"/>
  <c r="BU223" i="1"/>
  <c r="BV223" i="1"/>
  <c r="BU219" i="1"/>
  <c r="BV219" i="1"/>
  <c r="BV215" i="1"/>
  <c r="BU211" i="1"/>
  <c r="BV211" i="1"/>
  <c r="BU203" i="1"/>
  <c r="BV203" i="1"/>
  <c r="BV199" i="1"/>
  <c r="BU191" i="1"/>
  <c r="BV191" i="1"/>
  <c r="BU175" i="1"/>
  <c r="BV175" i="1"/>
  <c r="BU167" i="1"/>
  <c r="BV167" i="1"/>
  <c r="BU155" i="1"/>
  <c r="BV155" i="1"/>
  <c r="BU139" i="1"/>
  <c r="BV139" i="1"/>
  <c r="BU131" i="1"/>
  <c r="BV131" i="1"/>
  <c r="BU123" i="1"/>
  <c r="BV123" i="1"/>
  <c r="BU119" i="1"/>
  <c r="BV119" i="1"/>
  <c r="BU115" i="1"/>
  <c r="BV115" i="1"/>
  <c r="BU99" i="1"/>
  <c r="BV99" i="1"/>
  <c r="BU91" i="1"/>
  <c r="BV91" i="1"/>
  <c r="BV87" i="1"/>
  <c r="BU492" i="1"/>
  <c r="BV492" i="1"/>
  <c r="BU480" i="1"/>
  <c r="BV480" i="1"/>
  <c r="BU464" i="1"/>
  <c r="BV464" i="1"/>
  <c r="BU452" i="1"/>
  <c r="BV452" i="1"/>
  <c r="BU440" i="1"/>
  <c r="BV440" i="1"/>
  <c r="BU428" i="1"/>
  <c r="BV428" i="1"/>
  <c r="BU412" i="1"/>
  <c r="BV412" i="1"/>
  <c r="BU400" i="1"/>
  <c r="BV400" i="1"/>
  <c r="BU388" i="1"/>
  <c r="BV388" i="1"/>
  <c r="BU380" i="1"/>
  <c r="BV380" i="1"/>
  <c r="BU368" i="1"/>
  <c r="BV368" i="1"/>
  <c r="BU356" i="1"/>
  <c r="BV356" i="1"/>
  <c r="BU344" i="1"/>
  <c r="BV344" i="1"/>
  <c r="BU328" i="1"/>
  <c r="BV328" i="1"/>
  <c r="BU316" i="1"/>
  <c r="BV316" i="1"/>
  <c r="BU304" i="1"/>
  <c r="BV304" i="1"/>
  <c r="BU280" i="1"/>
  <c r="BV280" i="1"/>
  <c r="BU268" i="1"/>
  <c r="BV268" i="1"/>
  <c r="BU256" i="1"/>
  <c r="BV256" i="1"/>
  <c r="BU244" i="1"/>
  <c r="BV244" i="1"/>
  <c r="BU228" i="1"/>
  <c r="BV228" i="1"/>
  <c r="BU216" i="1"/>
  <c r="BV216" i="1"/>
  <c r="BU192" i="1"/>
  <c r="BV192" i="1"/>
  <c r="BV490" i="1"/>
  <c r="BU482" i="1"/>
  <c r="BV482" i="1"/>
  <c r="BV470" i="1"/>
  <c r="BV454" i="1"/>
  <c r="BU450" i="1"/>
  <c r="BV450" i="1"/>
  <c r="BU442" i="1"/>
  <c r="BV442" i="1"/>
  <c r="BV430" i="1"/>
  <c r="BU426" i="1"/>
  <c r="BV426" i="1"/>
  <c r="BU422" i="1"/>
  <c r="BV422" i="1"/>
  <c r="BU418" i="1"/>
  <c r="BV418" i="1"/>
  <c r="BV406" i="1"/>
  <c r="BV402" i="1"/>
  <c r="BU398" i="1"/>
  <c r="BV398" i="1"/>
  <c r="BU382" i="1"/>
  <c r="BV382" i="1"/>
  <c r="BU378" i="1"/>
  <c r="BV378" i="1"/>
  <c r="BU374" i="1"/>
  <c r="BV374" i="1"/>
  <c r="BU366" i="1"/>
  <c r="BV366" i="1"/>
  <c r="BU358" i="1"/>
  <c r="BV358" i="1"/>
  <c r="BU350" i="1"/>
  <c r="BV350" i="1"/>
  <c r="BU342" i="1"/>
  <c r="BV342" i="1"/>
  <c r="BU334" i="1"/>
  <c r="BV334" i="1"/>
  <c r="BU326" i="1"/>
  <c r="BV326" i="1"/>
  <c r="BU322" i="1"/>
  <c r="BV322" i="1"/>
  <c r="BV318" i="1"/>
  <c r="BU314" i="1"/>
  <c r="BV314" i="1"/>
  <c r="BV302" i="1"/>
  <c r="BU294" i="1"/>
  <c r="BV294" i="1"/>
  <c r="BU290" i="1"/>
  <c r="BV290" i="1"/>
  <c r="BU286" i="1"/>
  <c r="BV286" i="1"/>
  <c r="BU282" i="1"/>
  <c r="BV282" i="1"/>
  <c r="BU278" i="1"/>
  <c r="BV278" i="1"/>
  <c r="BU270" i="1"/>
  <c r="BV270" i="1"/>
  <c r="BU266" i="1"/>
  <c r="BV266" i="1"/>
  <c r="BV258" i="1"/>
  <c r="BU254" i="1"/>
  <c r="BV254" i="1"/>
  <c r="BV246" i="1"/>
  <c r="BU238" i="1"/>
  <c r="BV238" i="1"/>
  <c r="BU218" i="1"/>
  <c r="BV218" i="1"/>
  <c r="BU214" i="1"/>
  <c r="BV214" i="1"/>
  <c r="BU210" i="1"/>
  <c r="BV210" i="1"/>
  <c r="BU206" i="1"/>
  <c r="BV206" i="1"/>
  <c r="BV198" i="1"/>
  <c r="BU194" i="1"/>
  <c r="BV194" i="1"/>
  <c r="BU190" i="1"/>
  <c r="BV190" i="1"/>
  <c r="BU182" i="1"/>
  <c r="BV182" i="1"/>
  <c r="BU178" i="1"/>
  <c r="BV178" i="1"/>
  <c r="BU174" i="1"/>
  <c r="BV174" i="1"/>
  <c r="BV170" i="1"/>
  <c r="BU162" i="1"/>
  <c r="BV162" i="1"/>
  <c r="BU158" i="1"/>
  <c r="BV158" i="1"/>
  <c r="BU146" i="1"/>
  <c r="BV146" i="1"/>
  <c r="BU138" i="1"/>
  <c r="BV138" i="1"/>
  <c r="BU114" i="1"/>
  <c r="BV114" i="1"/>
  <c r="BV94" i="1"/>
  <c r="BU90" i="1"/>
  <c r="BV90" i="1"/>
  <c r="BU86" i="1"/>
  <c r="BV86" i="1"/>
  <c r="BV82" i="1"/>
  <c r="BU500" i="1"/>
  <c r="BV500" i="1"/>
  <c r="BU488" i="1"/>
  <c r="BV488" i="1"/>
  <c r="BU476" i="1"/>
  <c r="BV476" i="1"/>
  <c r="BU468" i="1"/>
  <c r="BV468" i="1"/>
  <c r="BU456" i="1"/>
  <c r="BV456" i="1"/>
  <c r="BU444" i="1"/>
  <c r="BV444" i="1"/>
  <c r="BU432" i="1"/>
  <c r="BV432" i="1"/>
  <c r="BU420" i="1"/>
  <c r="BV420" i="1"/>
  <c r="BU408" i="1"/>
  <c r="BV408" i="1"/>
  <c r="BU384" i="1"/>
  <c r="BV384" i="1"/>
  <c r="BU360" i="1"/>
  <c r="BV360" i="1"/>
  <c r="BU336" i="1"/>
  <c r="BV336" i="1"/>
  <c r="BU324" i="1"/>
  <c r="BV324" i="1"/>
  <c r="BU312" i="1"/>
  <c r="BV312" i="1"/>
  <c r="BU296" i="1"/>
  <c r="BV296" i="1"/>
  <c r="BU272" i="1"/>
  <c r="BV272" i="1"/>
  <c r="BU260" i="1"/>
  <c r="BV260" i="1"/>
  <c r="BU252" i="1"/>
  <c r="BV252" i="1"/>
  <c r="BU240" i="1"/>
  <c r="BV240" i="1"/>
  <c r="BU232" i="1"/>
  <c r="BV232" i="1"/>
  <c r="BU220" i="1"/>
  <c r="BV220" i="1"/>
  <c r="BU208" i="1"/>
  <c r="BV208" i="1"/>
  <c r="BU200" i="1"/>
  <c r="BV200" i="1"/>
  <c r="BU188" i="1"/>
  <c r="BV188" i="1"/>
  <c r="BU180" i="1"/>
  <c r="BV180" i="1"/>
  <c r="BU164" i="1"/>
  <c r="BV164" i="1"/>
  <c r="BU497" i="1"/>
  <c r="BV497" i="1"/>
  <c r="BV489" i="1"/>
  <c r="BU481" i="1"/>
  <c r="BV481" i="1"/>
  <c r="BU449" i="1"/>
  <c r="BV449" i="1"/>
  <c r="BU445" i="1"/>
  <c r="BV445" i="1"/>
  <c r="BU441" i="1"/>
  <c r="BV441" i="1"/>
  <c r="BU437" i="1"/>
  <c r="BV437" i="1"/>
  <c r="BU433" i="1"/>
  <c r="BV433" i="1"/>
  <c r="BU429" i="1"/>
  <c r="BV429" i="1"/>
  <c r="BU397" i="1"/>
  <c r="BV397" i="1"/>
  <c r="BU393" i="1"/>
  <c r="BV393" i="1"/>
  <c r="BU389" i="1"/>
  <c r="BV389" i="1"/>
  <c r="BU381" i="1"/>
  <c r="BV381" i="1"/>
  <c r="BU369" i="1"/>
  <c r="BV369" i="1"/>
  <c r="BU361" i="1"/>
  <c r="BV361" i="1"/>
  <c r="BU353" i="1"/>
  <c r="BV353" i="1"/>
  <c r="BU349" i="1"/>
  <c r="BV349" i="1"/>
  <c r="BU341" i="1"/>
  <c r="BV341" i="1"/>
  <c r="BU329" i="1"/>
  <c r="BV329" i="1"/>
  <c r="BU313" i="1"/>
  <c r="BV313" i="1"/>
  <c r="BU305" i="1"/>
  <c r="BV305" i="1"/>
  <c r="BU301" i="1"/>
  <c r="BV301" i="1"/>
  <c r="BU297" i="1"/>
  <c r="BV297" i="1"/>
  <c r="BU293" i="1"/>
  <c r="BV293" i="1"/>
  <c r="BV269" i="1"/>
  <c r="BU257" i="1"/>
  <c r="BV257" i="1"/>
  <c r="BU253" i="1"/>
  <c r="BV253" i="1"/>
  <c r="BU249" i="1"/>
  <c r="BV249" i="1"/>
  <c r="BU241" i="1"/>
  <c r="BV241" i="1"/>
  <c r="BU237" i="1"/>
  <c r="BV237" i="1"/>
  <c r="BU229" i="1"/>
  <c r="BV229" i="1"/>
  <c r="BU221" i="1"/>
  <c r="BV221" i="1"/>
  <c r="BU217" i="1"/>
  <c r="BV217" i="1"/>
  <c r="BV209" i="1"/>
  <c r="BU201" i="1"/>
  <c r="BV201" i="1"/>
  <c r="BU197" i="1"/>
  <c r="BV197" i="1"/>
  <c r="BU193" i="1"/>
  <c r="BV193" i="1"/>
  <c r="BU189" i="1"/>
  <c r="BV189" i="1"/>
  <c r="BU185" i="1"/>
  <c r="BV185" i="1"/>
  <c r="BU181" i="1"/>
  <c r="BV181" i="1"/>
  <c r="BU177" i="1"/>
  <c r="BV177" i="1"/>
  <c r="BU169" i="1"/>
  <c r="BV169" i="1"/>
  <c r="BU157" i="1"/>
  <c r="BV157" i="1"/>
  <c r="BU149" i="1"/>
  <c r="BV149" i="1"/>
  <c r="BU125" i="1"/>
  <c r="BV125" i="1"/>
  <c r="BU113" i="1"/>
  <c r="BV113" i="1"/>
  <c r="BU93" i="1"/>
  <c r="BV93" i="1"/>
  <c r="BV89" i="1"/>
  <c r="BU85" i="1"/>
  <c r="BV85" i="1"/>
  <c r="BV65" i="1"/>
  <c r="BV21" i="1"/>
  <c r="BU84" i="1"/>
  <c r="BV84" i="1"/>
  <c r="BU72" i="1"/>
  <c r="BV72" i="1"/>
  <c r="BU64" i="1"/>
  <c r="BV64" i="1"/>
  <c r="BU427" i="1"/>
  <c r="BU415" i="1"/>
  <c r="BU371" i="1"/>
  <c r="BU363" i="1"/>
  <c r="BU359" i="1"/>
  <c r="BU347" i="1"/>
  <c r="BU295" i="1"/>
  <c r="BU195" i="1"/>
  <c r="BU179" i="1"/>
  <c r="BU147" i="1"/>
  <c r="BU135" i="1"/>
  <c r="BU103" i="1"/>
  <c r="BU95" i="1"/>
  <c r="BU79" i="1"/>
  <c r="BV79" i="1"/>
  <c r="BV55" i="1"/>
  <c r="BU76" i="1"/>
  <c r="BV76" i="1"/>
  <c r="BU438" i="1"/>
  <c r="BU414" i="1"/>
  <c r="BU406" i="1"/>
  <c r="BU330" i="1"/>
  <c r="BU298" i="1"/>
  <c r="BU198" i="1"/>
  <c r="BU122" i="1"/>
  <c r="BU98" i="1"/>
  <c r="BU78" i="1"/>
  <c r="BV78" i="1"/>
  <c r="BU74" i="1"/>
  <c r="BV74" i="1"/>
  <c r="BU70" i="1"/>
  <c r="BV70" i="1"/>
  <c r="BV22" i="1"/>
  <c r="BU80" i="1"/>
  <c r="BV80" i="1"/>
  <c r="BU68" i="1"/>
  <c r="BV68" i="1"/>
  <c r="BU473" i="1"/>
  <c r="BU469" i="1"/>
  <c r="BU453" i="1"/>
  <c r="BU377" i="1"/>
  <c r="BU325" i="1"/>
  <c r="BU321" i="1"/>
  <c r="BU141" i="1"/>
  <c r="BU81" i="1"/>
  <c r="BV81" i="1"/>
  <c r="BV73" i="1"/>
  <c r="BU69" i="1"/>
  <c r="BV69" i="1"/>
  <c r="BU60" i="1"/>
  <c r="BV60" i="1"/>
  <c r="BU52" i="1"/>
  <c r="BV52" i="1"/>
  <c r="BU299" i="1"/>
  <c r="BU291" i="1"/>
  <c r="BU255" i="1"/>
  <c r="BU251" i="1"/>
  <c r="BU143" i="1"/>
  <c r="BU59" i="1"/>
  <c r="BV59" i="1"/>
  <c r="BU51" i="1"/>
  <c r="BV51" i="1"/>
  <c r="BV19" i="1"/>
  <c r="BU56" i="1"/>
  <c r="BV56" i="1"/>
  <c r="BU48" i="1"/>
  <c r="BV48" i="1"/>
  <c r="BU474" i="1"/>
  <c r="BU430" i="1"/>
  <c r="BU394" i="1"/>
  <c r="BU354" i="1"/>
  <c r="BU246" i="1"/>
  <c r="BU226" i="1"/>
  <c r="BU222" i="1"/>
  <c r="BU154" i="1"/>
  <c r="BU66" i="1"/>
  <c r="BU62" i="1"/>
  <c r="BV62" i="1"/>
  <c r="BU54" i="1"/>
  <c r="BV54" i="1"/>
  <c r="BU46" i="1"/>
  <c r="BV46" i="1"/>
  <c r="BU357" i="1"/>
  <c r="BU265" i="1"/>
  <c r="BU213" i="1"/>
  <c r="BU73" i="1"/>
  <c r="BU61" i="1"/>
  <c r="BV61" i="1"/>
  <c r="BU57" i="1"/>
  <c r="BV57" i="1"/>
  <c r="BU53" i="1"/>
  <c r="BV53" i="1"/>
  <c r="BU49" i="1"/>
  <c r="BV49" i="1"/>
  <c r="BU45" i="1"/>
  <c r="BV45" i="1"/>
  <c r="BV33" i="1"/>
  <c r="BV12" i="1"/>
  <c r="BU487" i="1"/>
  <c r="BU467" i="1"/>
  <c r="BU419" i="1"/>
  <c r="BU407" i="1"/>
  <c r="BU335" i="1"/>
  <c r="BU315" i="1"/>
  <c r="BU307" i="1"/>
  <c r="BU267" i="1"/>
  <c r="BU231" i="1"/>
  <c r="BU199" i="1"/>
  <c r="BU183" i="1"/>
  <c r="BU83" i="1"/>
  <c r="BU71" i="1"/>
  <c r="BU47" i="1"/>
  <c r="BV43" i="1"/>
  <c r="BU35" i="1"/>
  <c r="BV35" i="1"/>
  <c r="BU31" i="1"/>
  <c r="BV31" i="1"/>
  <c r="BU498" i="1"/>
  <c r="BU470" i="1"/>
  <c r="BU458" i="1"/>
  <c r="BU402" i="1"/>
  <c r="BU370" i="1"/>
  <c r="BU262" i="1"/>
  <c r="BU258" i="1"/>
  <c r="BU242" i="1"/>
  <c r="BU234" i="1"/>
  <c r="BU170" i="1"/>
  <c r="BU150" i="1"/>
  <c r="BU82" i="1"/>
  <c r="BU58" i="1"/>
  <c r="BU42" i="1"/>
  <c r="BV42" i="1"/>
  <c r="BU38" i="1"/>
  <c r="BV38" i="1"/>
  <c r="BU34" i="1"/>
  <c r="BV34" i="1"/>
  <c r="BU44" i="1"/>
  <c r="BV44" i="1"/>
  <c r="BU40" i="1"/>
  <c r="BV40" i="1"/>
  <c r="BU32" i="1"/>
  <c r="BV32" i="1"/>
  <c r="BU461" i="1"/>
  <c r="BU385" i="1"/>
  <c r="BU281" i="1"/>
  <c r="BU277" i="1"/>
  <c r="BU173" i="1"/>
  <c r="BU101" i="1"/>
  <c r="BU77" i="1"/>
  <c r="BU41" i="1"/>
  <c r="BV41" i="1"/>
  <c r="BU37" i="1"/>
  <c r="BV37" i="1"/>
  <c r="BU20" i="1"/>
  <c r="BV20" i="1"/>
  <c r="BU491" i="1"/>
  <c r="BU435" i="1"/>
  <c r="BU423" i="1"/>
  <c r="BU187" i="1"/>
  <c r="BU159" i="1"/>
  <c r="BU151" i="1"/>
  <c r="BU127" i="1"/>
  <c r="BU87" i="1"/>
  <c r="BU75" i="1"/>
  <c r="BU27" i="1"/>
  <c r="BV27" i="1"/>
  <c r="BU23" i="1"/>
  <c r="BV23" i="1"/>
  <c r="BU28" i="1"/>
  <c r="BV28" i="1"/>
  <c r="BU24" i="1"/>
  <c r="BV24" i="1"/>
  <c r="BU16" i="1"/>
  <c r="BV16" i="1"/>
  <c r="BU494" i="1"/>
  <c r="BU434" i="1"/>
  <c r="BU410" i="1"/>
  <c r="BU362" i="1"/>
  <c r="BU338" i="1"/>
  <c r="BU302" i="1"/>
  <c r="BU202" i="1"/>
  <c r="BU186" i="1"/>
  <c r="BU166" i="1"/>
  <c r="BU130" i="1"/>
  <c r="BU118" i="1"/>
  <c r="BU26" i="1"/>
  <c r="BV26" i="1"/>
  <c r="BU425" i="1"/>
  <c r="BU405" i="1"/>
  <c r="BU337" i="1"/>
  <c r="BU333" i="1"/>
  <c r="BU261" i="1"/>
  <c r="BU225" i="1"/>
  <c r="BU209" i="1"/>
  <c r="BU153" i="1"/>
  <c r="BU129" i="1"/>
  <c r="BU97" i="1"/>
  <c r="BU33" i="1"/>
  <c r="BU29" i="1"/>
  <c r="BV29" i="1"/>
  <c r="BU25" i="1"/>
  <c r="BV25" i="1"/>
  <c r="BU495" i="1"/>
  <c r="BU483" i="1"/>
  <c r="BU459" i="1"/>
  <c r="BU395" i="1"/>
  <c r="BU355" i="1"/>
  <c r="BU331" i="1"/>
  <c r="BU327" i="1"/>
  <c r="BU279" i="1"/>
  <c r="BU271" i="1"/>
  <c r="BU227" i="1"/>
  <c r="BU215" i="1"/>
  <c r="BU163" i="1"/>
  <c r="BU107" i="1"/>
  <c r="BU39" i="1"/>
  <c r="BU490" i="1"/>
  <c r="BU462" i="1"/>
  <c r="BU390" i="1"/>
  <c r="BU386" i="1"/>
  <c r="BU318" i="1"/>
  <c r="BU310" i="1"/>
  <c r="BU126" i="1"/>
  <c r="BU50" i="1"/>
  <c r="BU22" i="1"/>
  <c r="BU14" i="1"/>
  <c r="BU489" i="1"/>
  <c r="BU421" i="1"/>
  <c r="BU413" i="1"/>
  <c r="BU409" i="1"/>
  <c r="BU373" i="1"/>
  <c r="BU365" i="1"/>
  <c r="BU345" i="1"/>
  <c r="BU289" i="1"/>
  <c r="BU269" i="1"/>
  <c r="BU245" i="1"/>
  <c r="BU165" i="1"/>
  <c r="BU137" i="1"/>
  <c r="BU109" i="1"/>
  <c r="BU105" i="1"/>
  <c r="BT372" i="1"/>
  <c r="BU372" i="1"/>
  <c r="BT104" i="1"/>
  <c r="BU104" i="1"/>
  <c r="BT471" i="1"/>
  <c r="BU471" i="1"/>
  <c r="BU455" i="1"/>
  <c r="BU447" i="1"/>
  <c r="BU411" i="1"/>
  <c r="BU399" i="1"/>
  <c r="BU391" i="1"/>
  <c r="BU383" i="1"/>
  <c r="BU351" i="1"/>
  <c r="BU283" i="1"/>
  <c r="BU275" i="1"/>
  <c r="BU263" i="1"/>
  <c r="BU243" i="1"/>
  <c r="BU207" i="1"/>
  <c r="BU171" i="1"/>
  <c r="BU111" i="1"/>
  <c r="BU67" i="1"/>
  <c r="BU55" i="1"/>
  <c r="BU19" i="1"/>
  <c r="BU15" i="1"/>
  <c r="BU11" i="1"/>
  <c r="BT284" i="1"/>
  <c r="BU284" i="1"/>
  <c r="BT248" i="1"/>
  <c r="BU248" i="1"/>
  <c r="BT176" i="1"/>
  <c r="BU176" i="1"/>
  <c r="BT152" i="1"/>
  <c r="BU152" i="1"/>
  <c r="BT486" i="1"/>
  <c r="BU486" i="1"/>
  <c r="BU478" i="1"/>
  <c r="BU466" i="1"/>
  <c r="BU454" i="1"/>
  <c r="BU446" i="1"/>
  <c r="BU346" i="1"/>
  <c r="BU306" i="1"/>
  <c r="BU274" i="1"/>
  <c r="BU250" i="1"/>
  <c r="BU230" i="1"/>
  <c r="BU142" i="1"/>
  <c r="BU134" i="1"/>
  <c r="BU110" i="1"/>
  <c r="BU106" i="1"/>
  <c r="BU102" i="1"/>
  <c r="BU94" i="1"/>
  <c r="BU18" i="1"/>
  <c r="BT396" i="1"/>
  <c r="BU396" i="1"/>
  <c r="BT376" i="1"/>
  <c r="BU376" i="1"/>
  <c r="BT340" i="1"/>
  <c r="BU340" i="1"/>
  <c r="BT292" i="1"/>
  <c r="BU292" i="1"/>
  <c r="BT172" i="1"/>
  <c r="BU172" i="1"/>
  <c r="BU493" i="1"/>
  <c r="BU485" i="1"/>
  <c r="BU477" i="1"/>
  <c r="BU465" i="1"/>
  <c r="BU457" i="1"/>
  <c r="BU417" i="1"/>
  <c r="BU401" i="1"/>
  <c r="BU317" i="1"/>
  <c r="BU309" i="1"/>
  <c r="BU285" i="1"/>
  <c r="BU273" i="1"/>
  <c r="BU233" i="1"/>
  <c r="BU205" i="1"/>
  <c r="BU161" i="1"/>
  <c r="BU145" i="1"/>
  <c r="BT133" i="1"/>
  <c r="BU133" i="1"/>
  <c r="BU121" i="1"/>
  <c r="BU117" i="1"/>
  <c r="BU89" i="1"/>
  <c r="BU12" i="1"/>
  <c r="BU63" i="1"/>
  <c r="BU43" i="1"/>
  <c r="BU30" i="1"/>
  <c r="BU65" i="1"/>
  <c r="BU21" i="1"/>
  <c r="BT36" i="1"/>
  <c r="BU36" i="1"/>
  <c r="BT207" i="1"/>
  <c r="BU17" i="1"/>
  <c r="BT185" i="1"/>
  <c r="BT30" i="1"/>
  <c r="BU10" i="1"/>
  <c r="BT375" i="1"/>
  <c r="BT186" i="1"/>
  <c r="BT416" i="1"/>
  <c r="BT360" i="1"/>
  <c r="BT100" i="1"/>
  <c r="BT84" i="1"/>
  <c r="BT81" i="1"/>
  <c r="BT299" i="1"/>
  <c r="BT214" i="1"/>
  <c r="BT190" i="1"/>
  <c r="BT464" i="1"/>
  <c r="BT288" i="1"/>
  <c r="BT156" i="1"/>
  <c r="BT373" i="1"/>
  <c r="BT440" i="1"/>
  <c r="BT192" i="1"/>
  <c r="BT180" i="1"/>
  <c r="BT24" i="1"/>
  <c r="BT319" i="1"/>
  <c r="BT150" i="1"/>
  <c r="BT94" i="1"/>
  <c r="BT412" i="1"/>
  <c r="BT328" i="1"/>
  <c r="BT240" i="1"/>
  <c r="BT132" i="1"/>
  <c r="BT124" i="1"/>
  <c r="BT318" i="1"/>
  <c r="BT82" i="1"/>
  <c r="BT78" i="1"/>
  <c r="BT217" i="1"/>
  <c r="BT149" i="1"/>
  <c r="BT141" i="1"/>
  <c r="BT492" i="1"/>
  <c r="BT428" i="1"/>
  <c r="BT408" i="1"/>
  <c r="BT404" i="1"/>
  <c r="BT388" i="1"/>
  <c r="BT348" i="1"/>
  <c r="BT324" i="1"/>
  <c r="BT256" i="1"/>
  <c r="BT252" i="1"/>
  <c r="BT112" i="1"/>
  <c r="BT60" i="1"/>
  <c r="BT271" i="1"/>
  <c r="BT474" i="1"/>
  <c r="BT238" i="1"/>
  <c r="BT381" i="1"/>
  <c r="BT349" i="1"/>
  <c r="BT265" i="1"/>
  <c r="BT103" i="1"/>
  <c r="BT251" i="1"/>
  <c r="BT46" i="1"/>
  <c r="BT183" i="1"/>
  <c r="BT425" i="1"/>
  <c r="BT431" i="1"/>
  <c r="BT135" i="1"/>
  <c r="BT473" i="1"/>
  <c r="BT479" i="1"/>
  <c r="BT197" i="1"/>
  <c r="BT97" i="1"/>
  <c r="BT270" i="1"/>
  <c r="BT158" i="1"/>
  <c r="BT423" i="1"/>
  <c r="BT227" i="1"/>
  <c r="BT329" i="1"/>
  <c r="BT225" i="1"/>
  <c r="BT304" i="1"/>
  <c r="BT280" i="1"/>
  <c r="BT244" i="1"/>
  <c r="BT212" i="1"/>
  <c r="BT92" i="1"/>
  <c r="BT88" i="1"/>
  <c r="BT283" i="1"/>
  <c r="BT274" i="1"/>
  <c r="BT206" i="1"/>
  <c r="BT421" i="1"/>
  <c r="BT405" i="1"/>
  <c r="BT313" i="1"/>
  <c r="BT293" i="1"/>
  <c r="BT221" i="1"/>
  <c r="BT49" i="1"/>
  <c r="BT407" i="1"/>
  <c r="BT107" i="1"/>
  <c r="BT71" i="1"/>
  <c r="BT51" i="1"/>
  <c r="BT409" i="1"/>
  <c r="BT389" i="1"/>
  <c r="BT341" i="1"/>
  <c r="BT193" i="1"/>
  <c r="BT181" i="1"/>
  <c r="BT17" i="1"/>
  <c r="BT480" i="1"/>
  <c r="BT343" i="1"/>
  <c r="BT31" i="1"/>
  <c r="BT15" i="1"/>
  <c r="BT114" i="1"/>
  <c r="BT90" i="1"/>
  <c r="BT18" i="1"/>
  <c r="BT285" i="1"/>
  <c r="BT484" i="1"/>
  <c r="BT424" i="1"/>
  <c r="BT336" i="1"/>
  <c r="BT320" i="1"/>
  <c r="BT236" i="1"/>
  <c r="BT220" i="1"/>
  <c r="BT44" i="1"/>
  <c r="BT40" i="1"/>
  <c r="BT351" i="1"/>
  <c r="BT263" i="1"/>
  <c r="BT191" i="1"/>
  <c r="BT55" i="1"/>
  <c r="BT494" i="1"/>
  <c r="BT418" i="1"/>
  <c r="BT370" i="1"/>
  <c r="BT182" i="1"/>
  <c r="BT433" i="1"/>
  <c r="BT417" i="1"/>
  <c r="BT277" i="1"/>
  <c r="BT169" i="1"/>
  <c r="BT153" i="1"/>
  <c r="BT443" i="1"/>
  <c r="BT439" i="1"/>
  <c r="BT383" i="1"/>
  <c r="BT327" i="1"/>
  <c r="BT303" i="1"/>
  <c r="BT223" i="1"/>
  <c r="BT119" i="1"/>
  <c r="BT27" i="1"/>
  <c r="BT19" i="1"/>
  <c r="BT478" i="1"/>
  <c r="BT278" i="1"/>
  <c r="BT262" i="1"/>
  <c r="BT162" i="1"/>
  <c r="BT22" i="1"/>
  <c r="BT445" i="1"/>
  <c r="BT393" i="1"/>
  <c r="BT113" i="1"/>
  <c r="BT499" i="1"/>
  <c r="BT379" i="1"/>
  <c r="BT311" i="1"/>
  <c r="BT275" i="1"/>
  <c r="BT147" i="1"/>
  <c r="BT139" i="1"/>
  <c r="BT67" i="1"/>
  <c r="BT43" i="1"/>
  <c r="BT458" i="1"/>
  <c r="BT454" i="1"/>
  <c r="BT398" i="1"/>
  <c r="BT246" i="1"/>
  <c r="BT222" i="1"/>
  <c r="BT178" i="1"/>
  <c r="BT170" i="1"/>
  <c r="BT118" i="1"/>
  <c r="BT102" i="1"/>
  <c r="BT491" i="1"/>
  <c r="BT411" i="1"/>
  <c r="BT401" i="1"/>
  <c r="BT365" i="1"/>
  <c r="BT301" i="1"/>
  <c r="BT289" i="1"/>
  <c r="BT273" i="1"/>
  <c r="BT269" i="1"/>
  <c r="BT257" i="1"/>
  <c r="BT137" i="1"/>
  <c r="BT455" i="1"/>
  <c r="BT399" i="1"/>
  <c r="BT111" i="1"/>
  <c r="BT91" i="1"/>
  <c r="BT63" i="1"/>
  <c r="BT482" i="1"/>
  <c r="BT450" i="1"/>
  <c r="BT442" i="1"/>
  <c r="BT426" i="1"/>
  <c r="BT394" i="1"/>
  <c r="BT322" i="1"/>
  <c r="BT294" i="1"/>
  <c r="BT242" i="1"/>
  <c r="BT218" i="1"/>
  <c r="BT202" i="1"/>
  <c r="BT98" i="1"/>
  <c r="BT26" i="1"/>
  <c r="BT231" i="1"/>
  <c r="BT179" i="1"/>
  <c r="BT155" i="1"/>
  <c r="BT481" i="1"/>
  <c r="BT437" i="1"/>
  <c r="BT413" i="1"/>
  <c r="BT385" i="1"/>
  <c r="BT317" i="1"/>
  <c r="BT281" i="1"/>
  <c r="BT253" i="1"/>
  <c r="BT245" i="1"/>
  <c r="BT189" i="1"/>
  <c r="BT89" i="1"/>
  <c r="BT61" i="1"/>
  <c r="BT45" i="1"/>
  <c r="L12" i="1"/>
  <c r="BX13" i="1" s="1"/>
  <c r="BT339" i="1"/>
  <c r="BT331" i="1"/>
  <c r="BT243" i="1"/>
  <c r="BT203" i="1"/>
  <c r="BT175" i="1"/>
  <c r="BT95" i="1"/>
  <c r="BT83" i="1"/>
  <c r="BT470" i="1"/>
  <c r="BT462" i="1"/>
  <c r="BT434" i="1"/>
  <c r="BT310" i="1"/>
  <c r="BT290" i="1"/>
  <c r="BT286" i="1"/>
  <c r="BT134" i="1"/>
  <c r="BT126" i="1"/>
  <c r="BT353" i="1"/>
  <c r="BT309" i="1"/>
  <c r="BT229" i="1"/>
  <c r="BT209" i="1"/>
  <c r="BT73" i="1"/>
  <c r="BT419" i="1"/>
  <c r="BT307" i="1"/>
  <c r="BT23" i="1"/>
  <c r="BT438" i="1"/>
  <c r="BT402" i="1"/>
  <c r="BT390" i="1"/>
  <c r="BT374" i="1"/>
  <c r="BT362" i="1"/>
  <c r="BT358" i="1"/>
  <c r="BT354" i="1"/>
  <c r="BT334" i="1"/>
  <c r="BT314" i="1"/>
  <c r="BT298" i="1"/>
  <c r="BT254" i="1"/>
  <c r="BT58" i="1"/>
  <c r="BT387" i="1"/>
  <c r="BT355" i="1"/>
  <c r="BT323" i="1"/>
  <c r="BT315" i="1"/>
  <c r="BT127" i="1"/>
  <c r="BT47" i="1"/>
  <c r="BT497" i="1"/>
  <c r="BT485" i="1"/>
  <c r="BT461" i="1"/>
  <c r="BT377" i="1"/>
  <c r="BT233" i="1"/>
  <c r="BT109" i="1"/>
  <c r="BT105" i="1"/>
  <c r="BT85" i="1"/>
  <c r="BT41" i="1"/>
  <c r="BT487" i="1"/>
  <c r="BT459" i="1"/>
  <c r="BT451" i="1"/>
  <c r="BT447" i="1"/>
  <c r="BT403" i="1"/>
  <c r="BT295" i="1"/>
  <c r="BT255" i="1"/>
  <c r="BT115" i="1"/>
  <c r="BT79" i="1"/>
  <c r="BT39" i="1"/>
  <c r="BT490" i="1"/>
  <c r="BT430" i="1"/>
  <c r="BT346" i="1"/>
  <c r="BT338" i="1"/>
  <c r="BT326" i="1"/>
  <c r="BT230" i="1"/>
  <c r="BT226" i="1"/>
  <c r="BT210" i="1"/>
  <c r="BT198" i="1"/>
  <c r="BT142" i="1"/>
  <c r="BT130" i="1"/>
  <c r="BT70" i="1"/>
  <c r="BT62" i="1"/>
  <c r="BT42" i="1"/>
  <c r="BT34" i="1"/>
  <c r="BT453" i="1"/>
  <c r="BT397" i="1"/>
  <c r="BT357" i="1"/>
  <c r="BT345" i="1"/>
  <c r="BT321" i="1"/>
  <c r="BT261" i="1"/>
  <c r="BT241" i="1"/>
  <c r="BT213" i="1"/>
  <c r="BT205" i="1"/>
  <c r="BT125" i="1"/>
  <c r="BT117" i="1"/>
  <c r="BS476" i="1"/>
  <c r="BT476" i="1"/>
  <c r="BS472" i="1"/>
  <c r="BT472" i="1"/>
  <c r="BS468" i="1"/>
  <c r="BT468" i="1"/>
  <c r="BS436" i="1"/>
  <c r="BT436" i="1"/>
  <c r="BS432" i="1"/>
  <c r="BT432" i="1"/>
  <c r="BS420" i="1"/>
  <c r="BT420" i="1"/>
  <c r="BS400" i="1"/>
  <c r="BT400" i="1"/>
  <c r="BS392" i="1"/>
  <c r="BT392" i="1"/>
  <c r="BS384" i="1"/>
  <c r="BT384" i="1"/>
  <c r="BS380" i="1"/>
  <c r="BT380" i="1"/>
  <c r="BS368" i="1"/>
  <c r="BT368" i="1"/>
  <c r="BS364" i="1"/>
  <c r="BT364" i="1"/>
  <c r="BS356" i="1"/>
  <c r="BT356" i="1"/>
  <c r="BS352" i="1"/>
  <c r="BT352" i="1"/>
  <c r="BS344" i="1"/>
  <c r="BT344" i="1"/>
  <c r="BS332" i="1"/>
  <c r="BT332" i="1"/>
  <c r="BS316" i="1"/>
  <c r="BT316" i="1"/>
  <c r="BS312" i="1"/>
  <c r="BT312" i="1"/>
  <c r="BS308" i="1"/>
  <c r="BT308" i="1"/>
  <c r="BS300" i="1"/>
  <c r="BT300" i="1"/>
  <c r="BS296" i="1"/>
  <c r="BT296" i="1"/>
  <c r="BS276" i="1"/>
  <c r="BT276" i="1"/>
  <c r="BS272" i="1"/>
  <c r="BT272" i="1"/>
  <c r="BS268" i="1"/>
  <c r="BT268" i="1"/>
  <c r="BS264" i="1"/>
  <c r="BT264" i="1"/>
  <c r="BS260" i="1"/>
  <c r="BT260" i="1"/>
  <c r="BS232" i="1"/>
  <c r="BT232" i="1"/>
  <c r="BS228" i="1"/>
  <c r="BT228" i="1"/>
  <c r="BS224" i="1"/>
  <c r="BT224" i="1"/>
  <c r="BS216" i="1"/>
  <c r="BT216" i="1"/>
  <c r="BS208" i="1"/>
  <c r="BT208" i="1"/>
  <c r="BS204" i="1"/>
  <c r="BT204" i="1"/>
  <c r="BS200" i="1"/>
  <c r="BT200" i="1"/>
  <c r="BS196" i="1"/>
  <c r="BT196" i="1"/>
  <c r="BS188" i="1"/>
  <c r="BT188" i="1"/>
  <c r="BS184" i="1"/>
  <c r="BT184" i="1"/>
  <c r="BS168" i="1"/>
  <c r="BT168" i="1"/>
  <c r="BS164" i="1"/>
  <c r="BT164" i="1"/>
  <c r="BS160" i="1"/>
  <c r="BT160" i="1"/>
  <c r="BS148" i="1"/>
  <c r="BT148" i="1"/>
  <c r="BS144" i="1"/>
  <c r="BT144" i="1"/>
  <c r="BS140" i="1"/>
  <c r="BT140" i="1"/>
  <c r="BS136" i="1"/>
  <c r="BT136" i="1"/>
  <c r="BS128" i="1"/>
  <c r="BT128" i="1"/>
  <c r="BS120" i="1"/>
  <c r="BT120" i="1"/>
  <c r="BS116" i="1"/>
  <c r="BT116" i="1"/>
  <c r="BS108" i="1"/>
  <c r="BT108" i="1"/>
  <c r="BS96" i="1"/>
  <c r="BT96" i="1"/>
  <c r="BS80" i="1"/>
  <c r="BT80" i="1"/>
  <c r="BS76" i="1"/>
  <c r="BT76" i="1"/>
  <c r="BS72" i="1"/>
  <c r="BT72" i="1"/>
  <c r="BS68" i="1"/>
  <c r="BT68" i="1"/>
  <c r="BS64" i="1"/>
  <c r="BT64" i="1"/>
  <c r="BS56" i="1"/>
  <c r="BT56" i="1"/>
  <c r="BS52" i="1"/>
  <c r="BT52" i="1"/>
  <c r="BS48" i="1"/>
  <c r="BT48" i="1"/>
  <c r="BS32" i="1"/>
  <c r="BT32" i="1"/>
  <c r="BS28" i="1"/>
  <c r="BT28" i="1"/>
  <c r="BS495" i="1"/>
  <c r="BT495" i="1"/>
  <c r="BS483" i="1"/>
  <c r="BT483" i="1"/>
  <c r="BS475" i="1"/>
  <c r="BT475" i="1"/>
  <c r="BT467" i="1"/>
  <c r="BT463" i="1"/>
  <c r="BS435" i="1"/>
  <c r="BT435" i="1"/>
  <c r="BS427" i="1"/>
  <c r="BT427" i="1"/>
  <c r="BT415" i="1"/>
  <c r="BS395" i="1"/>
  <c r="BT395" i="1"/>
  <c r="BS391" i="1"/>
  <c r="BT391" i="1"/>
  <c r="BS371" i="1"/>
  <c r="BT371" i="1"/>
  <c r="BS367" i="1"/>
  <c r="BT367" i="1"/>
  <c r="BS363" i="1"/>
  <c r="BT363" i="1"/>
  <c r="BT359" i="1"/>
  <c r="BS347" i="1"/>
  <c r="BT347" i="1"/>
  <c r="BS335" i="1"/>
  <c r="BT335" i="1"/>
  <c r="BS291" i="1"/>
  <c r="BT291" i="1"/>
  <c r="BS287" i="1"/>
  <c r="BT287" i="1"/>
  <c r="BS279" i="1"/>
  <c r="BT279" i="1"/>
  <c r="BS267" i="1"/>
  <c r="BT267" i="1"/>
  <c r="BS259" i="1"/>
  <c r="BT259" i="1"/>
  <c r="BS247" i="1"/>
  <c r="BT247" i="1"/>
  <c r="BS239" i="1"/>
  <c r="BT239" i="1"/>
  <c r="BT235" i="1"/>
  <c r="BS219" i="1"/>
  <c r="BT219" i="1"/>
  <c r="BS215" i="1"/>
  <c r="BT215" i="1"/>
  <c r="BS211" i="1"/>
  <c r="BT211" i="1"/>
  <c r="BT199" i="1"/>
  <c r="BT195" i="1"/>
  <c r="BS187" i="1"/>
  <c r="BT187" i="1"/>
  <c r="BS171" i="1"/>
  <c r="BT171" i="1"/>
  <c r="BS167" i="1"/>
  <c r="BT167" i="1"/>
  <c r="BS163" i="1"/>
  <c r="BT163" i="1"/>
  <c r="BS159" i="1"/>
  <c r="BT159" i="1"/>
  <c r="BS151" i="1"/>
  <c r="BT151" i="1"/>
  <c r="BT143" i="1"/>
  <c r="BS131" i="1"/>
  <c r="BT131" i="1"/>
  <c r="BT123" i="1"/>
  <c r="BT99" i="1"/>
  <c r="BS87" i="1"/>
  <c r="BT87" i="1"/>
  <c r="BS75" i="1"/>
  <c r="BT75" i="1"/>
  <c r="BT59" i="1"/>
  <c r="BS35" i="1"/>
  <c r="BT35" i="1"/>
  <c r="BS498" i="1"/>
  <c r="BT498" i="1"/>
  <c r="BT466" i="1"/>
  <c r="BS446" i="1"/>
  <c r="BT446" i="1"/>
  <c r="BS422" i="1"/>
  <c r="BT422" i="1"/>
  <c r="BS414" i="1"/>
  <c r="BT414" i="1"/>
  <c r="BS410" i="1"/>
  <c r="BT410" i="1"/>
  <c r="BS406" i="1"/>
  <c r="BT406" i="1"/>
  <c r="BT386" i="1"/>
  <c r="BS382" i="1"/>
  <c r="BT382" i="1"/>
  <c r="BS378" i="1"/>
  <c r="BT378" i="1"/>
  <c r="BT366" i="1"/>
  <c r="BS350" i="1"/>
  <c r="BT350" i="1"/>
  <c r="BT342" i="1"/>
  <c r="BS330" i="1"/>
  <c r="BT330" i="1"/>
  <c r="BT306" i="1"/>
  <c r="BT302" i="1"/>
  <c r="BS282" i="1"/>
  <c r="BT282" i="1"/>
  <c r="BS266" i="1"/>
  <c r="BT266" i="1"/>
  <c r="BS258" i="1"/>
  <c r="BT258" i="1"/>
  <c r="BS250" i="1"/>
  <c r="BT250" i="1"/>
  <c r="BS234" i="1"/>
  <c r="BT234" i="1"/>
  <c r="BS194" i="1"/>
  <c r="BT194" i="1"/>
  <c r="BT174" i="1"/>
  <c r="BS166" i="1"/>
  <c r="BT166" i="1"/>
  <c r="BS154" i="1"/>
  <c r="BT154" i="1"/>
  <c r="BS146" i="1"/>
  <c r="BT146" i="1"/>
  <c r="BS138" i="1"/>
  <c r="BT138" i="1"/>
  <c r="BS122" i="1"/>
  <c r="BT122" i="1"/>
  <c r="BT110" i="1"/>
  <c r="BT106" i="1"/>
  <c r="BS86" i="1"/>
  <c r="BT86" i="1"/>
  <c r="BS74" i="1"/>
  <c r="BT74" i="1"/>
  <c r="BS66" i="1"/>
  <c r="BT66" i="1"/>
  <c r="BS54" i="1"/>
  <c r="BT54" i="1"/>
  <c r="BT50" i="1"/>
  <c r="BS38" i="1"/>
  <c r="BT38" i="1"/>
  <c r="BS500" i="1"/>
  <c r="BT500" i="1"/>
  <c r="BS496" i="1"/>
  <c r="BT496" i="1"/>
  <c r="BS488" i="1"/>
  <c r="BT488" i="1"/>
  <c r="BS460" i="1"/>
  <c r="BT460" i="1"/>
  <c r="BS456" i="1"/>
  <c r="BT456" i="1"/>
  <c r="BS452" i="1"/>
  <c r="BT452" i="1"/>
  <c r="BS448" i="1"/>
  <c r="BT448" i="1"/>
  <c r="BS444" i="1"/>
  <c r="BT444" i="1"/>
  <c r="BT493" i="1"/>
  <c r="BS489" i="1"/>
  <c r="BT489" i="1"/>
  <c r="BS477" i="1"/>
  <c r="BT477" i="1"/>
  <c r="BT469" i="1"/>
  <c r="BT465" i="1"/>
  <c r="BT457" i="1"/>
  <c r="BS449" i="1"/>
  <c r="BT449" i="1"/>
  <c r="BS441" i="1"/>
  <c r="BT441" i="1"/>
  <c r="BS429" i="1"/>
  <c r="BT429" i="1"/>
  <c r="BS369" i="1"/>
  <c r="BT369" i="1"/>
  <c r="BS361" i="1"/>
  <c r="BT361" i="1"/>
  <c r="BS337" i="1"/>
  <c r="BT337" i="1"/>
  <c r="BS333" i="1"/>
  <c r="BT333" i="1"/>
  <c r="BT325" i="1"/>
  <c r="BT305" i="1"/>
  <c r="BS297" i="1"/>
  <c r="BT297" i="1"/>
  <c r="BS249" i="1"/>
  <c r="BT249" i="1"/>
  <c r="BT237" i="1"/>
  <c r="BT201" i="1"/>
  <c r="BS177" i="1"/>
  <c r="BT177" i="1"/>
  <c r="BS173" i="1"/>
  <c r="BT173" i="1"/>
  <c r="BT165" i="1"/>
  <c r="BS161" i="1"/>
  <c r="BT161" i="1"/>
  <c r="BT157" i="1"/>
  <c r="BS145" i="1"/>
  <c r="BT145" i="1"/>
  <c r="BS129" i="1"/>
  <c r="BT129" i="1"/>
  <c r="BS121" i="1"/>
  <c r="BT121" i="1"/>
  <c r="BS101" i="1"/>
  <c r="BT101" i="1"/>
  <c r="BT93" i="1"/>
  <c r="BT77" i="1"/>
  <c r="BT69" i="1"/>
  <c r="BS65" i="1"/>
  <c r="BT65" i="1"/>
  <c r="BS57" i="1"/>
  <c r="BT57" i="1"/>
  <c r="BS53" i="1"/>
  <c r="BT53" i="1"/>
  <c r="BS37" i="1"/>
  <c r="BT37" i="1"/>
  <c r="BT33" i="1"/>
  <c r="BS29" i="1"/>
  <c r="BT29" i="1"/>
  <c r="BS479" i="1"/>
  <c r="BS439" i="1"/>
  <c r="BS339" i="1"/>
  <c r="BS251" i="1"/>
  <c r="BS243" i="1"/>
  <c r="BS51" i="1"/>
  <c r="BS494" i="1"/>
  <c r="BS402" i="1"/>
  <c r="BS366" i="1"/>
  <c r="BS354" i="1"/>
  <c r="BS286" i="1"/>
  <c r="BS254" i="1"/>
  <c r="BS182" i="1"/>
  <c r="BS90" i="1"/>
  <c r="BS46" i="1"/>
  <c r="BS34" i="1"/>
  <c r="BT10" i="1"/>
  <c r="BS20" i="1"/>
  <c r="BT20" i="1"/>
  <c r="BS357" i="1"/>
  <c r="BS317" i="1"/>
  <c r="BS253" i="1"/>
  <c r="BS157" i="1"/>
  <c r="BT25" i="1"/>
  <c r="BT21" i="1"/>
  <c r="BS331" i="1"/>
  <c r="BS303" i="1"/>
  <c r="BS275" i="1"/>
  <c r="BS103" i="1"/>
  <c r="BS95" i="1"/>
  <c r="BS47" i="1"/>
  <c r="BS11" i="1"/>
  <c r="BT11" i="1"/>
  <c r="BS16" i="1"/>
  <c r="BT16" i="1"/>
  <c r="BS454" i="1"/>
  <c r="BS418" i="1"/>
  <c r="BS338" i="1"/>
  <c r="BS314" i="1"/>
  <c r="BS298" i="1"/>
  <c r="BS294" i="1"/>
  <c r="BS214" i="1"/>
  <c r="BS198" i="1"/>
  <c r="BS70" i="1"/>
  <c r="BS14" i="1"/>
  <c r="BT14" i="1"/>
  <c r="BS12" i="1"/>
  <c r="BT12" i="1"/>
  <c r="BS453" i="1"/>
  <c r="BS381" i="1"/>
  <c r="BS309" i="1"/>
  <c r="BS277" i="1"/>
  <c r="BS241" i="1"/>
  <c r="BS217" i="1"/>
  <c r="BS169" i="1"/>
  <c r="BS149" i="1"/>
  <c r="BS33" i="1"/>
  <c r="BS25" i="1"/>
  <c r="BS17" i="1"/>
  <c r="BS195" i="1"/>
  <c r="BS67" i="1"/>
  <c r="BS486" i="1"/>
  <c r="BS466" i="1"/>
  <c r="BS450" i="1"/>
  <c r="BS326" i="1"/>
  <c r="BS274" i="1"/>
  <c r="BS230" i="1"/>
  <c r="BS222" i="1"/>
  <c r="BS158" i="1"/>
  <c r="BS126" i="1"/>
  <c r="BS118" i="1"/>
  <c r="BS106" i="1"/>
  <c r="BS491" i="1"/>
  <c r="BS107" i="1"/>
  <c r="BS485" i="1"/>
  <c r="BS457" i="1"/>
  <c r="BS377" i="1"/>
  <c r="BS373" i="1"/>
  <c r="BS349" i="1"/>
  <c r="BS293" i="1"/>
  <c r="BS105" i="1"/>
  <c r="BS81" i="1"/>
  <c r="BS61" i="1"/>
  <c r="BS21" i="1"/>
  <c r="BS13" i="1"/>
  <c r="BS376" i="1"/>
  <c r="BS372" i="1"/>
  <c r="BS360" i="1"/>
  <c r="BS304" i="1"/>
  <c r="BS284" i="1"/>
  <c r="BS280" i="1"/>
  <c r="BS236" i="1"/>
  <c r="BS220" i="1"/>
  <c r="BS84" i="1"/>
  <c r="BS487" i="1"/>
  <c r="BS459" i="1"/>
  <c r="BS355" i="1"/>
  <c r="BS323" i="1"/>
  <c r="BS319" i="1"/>
  <c r="BS199" i="1"/>
  <c r="BS115" i="1"/>
  <c r="BS71" i="1"/>
  <c r="BS63" i="1"/>
  <c r="BS59" i="1"/>
  <c r="BS39" i="1"/>
  <c r="BS19" i="1"/>
  <c r="BS490" i="1"/>
  <c r="BS362" i="1"/>
  <c r="BS358" i="1"/>
  <c r="BS302" i="1"/>
  <c r="BS218" i="1"/>
  <c r="BS202" i="1"/>
  <c r="BS461" i="1"/>
  <c r="BS77" i="1"/>
  <c r="BS484" i="1"/>
  <c r="BS464" i="1"/>
  <c r="BS440" i="1"/>
  <c r="BS428" i="1"/>
  <c r="BS416" i="1"/>
  <c r="BS408" i="1"/>
  <c r="BS324" i="1"/>
  <c r="BS292" i="1"/>
  <c r="BS288" i="1"/>
  <c r="BS256" i="1"/>
  <c r="BS252" i="1"/>
  <c r="BS244" i="1"/>
  <c r="BS212" i="1"/>
  <c r="BS180" i="1"/>
  <c r="BS176" i="1"/>
  <c r="BS172" i="1"/>
  <c r="BS152" i="1"/>
  <c r="BS132" i="1"/>
  <c r="BS124" i="1"/>
  <c r="BS112" i="1"/>
  <c r="BS88" i="1"/>
  <c r="BS60" i="1"/>
  <c r="BS40" i="1"/>
  <c r="BS419" i="1"/>
  <c r="BS415" i="1"/>
  <c r="BS403" i="1"/>
  <c r="BS235" i="1"/>
  <c r="BS231" i="1"/>
  <c r="BS223" i="1"/>
  <c r="BS191" i="1"/>
  <c r="BS119" i="1"/>
  <c r="BS111" i="1"/>
  <c r="BS91" i="1"/>
  <c r="BS31" i="1"/>
  <c r="BS346" i="1"/>
  <c r="BS334" i="1"/>
  <c r="BS174" i="1"/>
  <c r="BS162" i="1"/>
  <c r="BS30" i="1"/>
  <c r="BS445" i="1"/>
  <c r="BS405" i="1"/>
  <c r="BS397" i="1"/>
  <c r="BS365" i="1"/>
  <c r="BS353" i="1"/>
  <c r="BS313" i="1"/>
  <c r="BS301" i="1"/>
  <c r="BS237" i="1"/>
  <c r="BS109" i="1"/>
  <c r="BS73" i="1"/>
  <c r="BS471" i="1"/>
  <c r="BS467" i="1"/>
  <c r="BS227" i="1"/>
  <c r="BS143" i="1"/>
  <c r="BS462" i="1"/>
  <c r="BS438" i="1"/>
  <c r="BS430" i="1"/>
  <c r="BS394" i="1"/>
  <c r="BS322" i="1"/>
  <c r="BS318" i="1"/>
  <c r="BS310" i="1"/>
  <c r="BS238" i="1"/>
  <c r="BS206" i="1"/>
  <c r="BS170" i="1"/>
  <c r="BS142" i="1"/>
  <c r="BS130" i="1"/>
  <c r="BS341" i="1"/>
  <c r="BS229" i="1"/>
  <c r="BS193" i="1"/>
  <c r="BS89" i="1"/>
  <c r="BS85" i="1"/>
  <c r="BS451" i="1"/>
  <c r="BS447" i="1"/>
  <c r="BS443" i="1"/>
  <c r="BS431" i="1"/>
  <c r="BS407" i="1"/>
  <c r="BS307" i="1"/>
  <c r="BS299" i="1"/>
  <c r="BS283" i="1"/>
  <c r="BS255" i="1"/>
  <c r="BS207" i="1"/>
  <c r="BS127" i="1"/>
  <c r="BS27" i="1"/>
  <c r="BS23" i="1"/>
  <c r="BS478" i="1"/>
  <c r="BS458" i="1"/>
  <c r="BS442" i="1"/>
  <c r="BS426" i="1"/>
  <c r="BS398" i="1"/>
  <c r="BS210" i="1"/>
  <c r="BS150" i="1"/>
  <c r="BS110" i="1"/>
  <c r="BS102" i="1"/>
  <c r="BS82" i="1"/>
  <c r="BS50" i="1"/>
  <c r="BS493" i="1"/>
  <c r="BS481" i="1"/>
  <c r="BS473" i="1"/>
  <c r="BS409" i="1"/>
  <c r="BS401" i="1"/>
  <c r="BS393" i="1"/>
  <c r="BS329" i="1"/>
  <c r="BS305" i="1"/>
  <c r="BS285" i="1"/>
  <c r="BS281" i="1"/>
  <c r="BS273" i="1"/>
  <c r="BS265" i="1"/>
  <c r="BS257" i="1"/>
  <c r="BS225" i="1"/>
  <c r="BS213" i="1"/>
  <c r="BS205" i="1"/>
  <c r="BS189" i="1"/>
  <c r="BS137" i="1"/>
  <c r="BS93" i="1"/>
  <c r="BS45" i="1"/>
  <c r="BS41" i="1"/>
  <c r="BS480" i="1"/>
  <c r="BS424" i="1"/>
  <c r="BS404" i="1"/>
  <c r="BS388" i="1"/>
  <c r="BS328" i="1"/>
  <c r="BS248" i="1"/>
  <c r="BS240" i="1"/>
  <c r="BS192" i="1"/>
  <c r="BS156" i="1"/>
  <c r="BS104" i="1"/>
  <c r="BS100" i="1"/>
  <c r="BS92" i="1"/>
  <c r="BS44" i="1"/>
  <c r="BS36" i="1"/>
  <c r="BS24" i="1"/>
  <c r="BS463" i="1"/>
  <c r="BS411" i="1"/>
  <c r="BS399" i="1"/>
  <c r="BS383" i="1"/>
  <c r="BS379" i="1"/>
  <c r="BS327" i="1"/>
  <c r="BS315" i="1"/>
  <c r="BS311" i="1"/>
  <c r="BS295" i="1"/>
  <c r="BS271" i="1"/>
  <c r="BS179" i="1"/>
  <c r="BS175" i="1"/>
  <c r="BS139" i="1"/>
  <c r="BS83" i="1"/>
  <c r="BS55" i="1"/>
  <c r="BS434" i="1"/>
  <c r="BS390" i="1"/>
  <c r="BS386" i="1"/>
  <c r="BS342" i="1"/>
  <c r="BS290" i="1"/>
  <c r="BS270" i="1"/>
  <c r="BS262" i="1"/>
  <c r="BS186" i="1"/>
  <c r="BS178" i="1"/>
  <c r="BS78" i="1"/>
  <c r="BS58" i="1"/>
  <c r="BS26" i="1"/>
  <c r="BS18" i="1"/>
  <c r="BS469" i="1"/>
  <c r="BS465" i="1"/>
  <c r="BS417" i="1"/>
  <c r="BS269" i="1"/>
  <c r="BS261" i="1"/>
  <c r="BS185" i="1"/>
  <c r="BS153" i="1"/>
  <c r="BS141" i="1"/>
  <c r="BS125" i="1"/>
  <c r="BS117" i="1"/>
  <c r="BS113" i="1"/>
  <c r="BS97" i="1"/>
  <c r="BS69" i="1"/>
  <c r="BS49" i="1"/>
  <c r="BS336" i="1"/>
  <c r="BS320" i="1"/>
  <c r="BS499" i="1"/>
  <c r="BS455" i="1"/>
  <c r="BS423" i="1"/>
  <c r="BS387" i="1"/>
  <c r="BS375" i="1"/>
  <c r="BS359" i="1"/>
  <c r="BS351" i="1"/>
  <c r="BS343" i="1"/>
  <c r="BS263" i="1"/>
  <c r="BS203" i="1"/>
  <c r="BS183" i="1"/>
  <c r="BS155" i="1"/>
  <c r="BS147" i="1"/>
  <c r="BS135" i="1"/>
  <c r="BS123" i="1"/>
  <c r="BS99" i="1"/>
  <c r="BS79" i="1"/>
  <c r="BS43" i="1"/>
  <c r="BS492" i="1"/>
  <c r="BS412" i="1"/>
  <c r="BS396" i="1"/>
  <c r="BS348" i="1"/>
  <c r="BS340" i="1"/>
  <c r="BS482" i="1"/>
  <c r="BS474" i="1"/>
  <c r="BS470" i="1"/>
  <c r="BS374" i="1"/>
  <c r="BS370" i="1"/>
  <c r="BS306" i="1"/>
  <c r="BS278" i="1"/>
  <c r="BS246" i="1"/>
  <c r="BS242" i="1"/>
  <c r="BS226" i="1"/>
  <c r="BS190" i="1"/>
  <c r="BS134" i="1"/>
  <c r="BS114" i="1"/>
  <c r="BS98" i="1"/>
  <c r="BS94" i="1"/>
  <c r="BS62" i="1"/>
  <c r="BS42" i="1"/>
  <c r="BS22" i="1"/>
  <c r="BS497" i="1"/>
  <c r="BS437" i="1"/>
  <c r="BS433" i="1"/>
  <c r="BS425" i="1"/>
  <c r="BS421" i="1"/>
  <c r="BS413" i="1"/>
  <c r="BS389" i="1"/>
  <c r="BS385" i="1"/>
  <c r="BS345" i="1"/>
  <c r="BS325" i="1"/>
  <c r="BS321" i="1"/>
  <c r="BS289" i="1"/>
  <c r="BS245" i="1"/>
  <c r="BS233" i="1"/>
  <c r="BS221" i="1"/>
  <c r="BS209" i="1"/>
  <c r="BS201" i="1"/>
  <c r="BS197" i="1"/>
  <c r="BS181" i="1"/>
  <c r="BS165" i="1"/>
  <c r="BS133" i="1"/>
  <c r="BS15" i="1"/>
  <c r="AQ14" i="1"/>
  <c r="AR14" i="1"/>
  <c r="AO14" i="1"/>
  <c r="AS14" i="1"/>
  <c r="AT14" i="1"/>
  <c r="AP14" i="1"/>
  <c r="AR497" i="1"/>
  <c r="AO497" i="1"/>
  <c r="AS497" i="1"/>
  <c r="AP497" i="1"/>
  <c r="AT497" i="1"/>
  <c r="AQ497" i="1"/>
  <c r="AR493" i="1"/>
  <c r="AO493" i="1"/>
  <c r="AS493" i="1"/>
  <c r="AP493" i="1"/>
  <c r="AT493" i="1"/>
  <c r="AQ493" i="1"/>
  <c r="AR477" i="1"/>
  <c r="AO477" i="1"/>
  <c r="AS477" i="1"/>
  <c r="AQ477" i="1"/>
  <c r="AP477" i="1"/>
  <c r="AT477" i="1"/>
  <c r="AR473" i="1"/>
  <c r="AO473" i="1"/>
  <c r="AS473" i="1"/>
  <c r="AQ473" i="1"/>
  <c r="AP473" i="1"/>
  <c r="AT473" i="1"/>
  <c r="AR469" i="1"/>
  <c r="AO469" i="1"/>
  <c r="AS469" i="1"/>
  <c r="AQ469" i="1"/>
  <c r="AP469" i="1"/>
  <c r="AT469" i="1"/>
  <c r="AR465" i="1"/>
  <c r="AO465" i="1"/>
  <c r="AS465" i="1"/>
  <c r="AQ465" i="1"/>
  <c r="AP465" i="1"/>
  <c r="AT465" i="1"/>
  <c r="AR461" i="1"/>
  <c r="AO461" i="1"/>
  <c r="AS461" i="1"/>
  <c r="AQ461" i="1"/>
  <c r="AP461" i="1"/>
  <c r="AT461" i="1"/>
  <c r="AR441" i="1"/>
  <c r="AO441" i="1"/>
  <c r="AS441" i="1"/>
  <c r="AQ441" i="1"/>
  <c r="AP441" i="1"/>
  <c r="AT441" i="1"/>
  <c r="AR429" i="1"/>
  <c r="AO429" i="1"/>
  <c r="AS429" i="1"/>
  <c r="AQ429" i="1"/>
  <c r="AP429" i="1"/>
  <c r="AT429" i="1"/>
  <c r="AR425" i="1"/>
  <c r="AO425" i="1"/>
  <c r="AS425" i="1"/>
  <c r="AQ425" i="1"/>
  <c r="AP425" i="1"/>
  <c r="AT425" i="1"/>
  <c r="AR417" i="1"/>
  <c r="AO417" i="1"/>
  <c r="AS417" i="1"/>
  <c r="AQ417" i="1"/>
  <c r="AP417" i="1"/>
  <c r="AT417" i="1"/>
  <c r="AR413" i="1"/>
  <c r="AO413" i="1"/>
  <c r="AS413" i="1"/>
  <c r="AP413" i="1"/>
  <c r="AT413" i="1"/>
  <c r="AQ413" i="1"/>
  <c r="AR405" i="1"/>
  <c r="AO405" i="1"/>
  <c r="AS405" i="1"/>
  <c r="AP405" i="1"/>
  <c r="AT405" i="1"/>
  <c r="AQ405" i="1"/>
  <c r="AR401" i="1"/>
  <c r="AO401" i="1"/>
  <c r="AS401" i="1"/>
  <c r="AQ401" i="1"/>
  <c r="AP401" i="1"/>
  <c r="AT401" i="1"/>
  <c r="AR397" i="1"/>
  <c r="AO397" i="1"/>
  <c r="AS397" i="1"/>
  <c r="AQ397" i="1"/>
  <c r="AP397" i="1"/>
  <c r="AT397" i="1"/>
  <c r="AR381" i="1"/>
  <c r="AO381" i="1"/>
  <c r="AS381" i="1"/>
  <c r="AP381" i="1"/>
  <c r="AT381" i="1"/>
  <c r="AQ381" i="1"/>
  <c r="AR361" i="1"/>
  <c r="AO361" i="1"/>
  <c r="AS361" i="1"/>
  <c r="AP361" i="1"/>
  <c r="AT361" i="1"/>
  <c r="AQ361" i="1"/>
  <c r="AR349" i="1"/>
  <c r="AO349" i="1"/>
  <c r="AS349" i="1"/>
  <c r="AP349" i="1"/>
  <c r="AT349" i="1"/>
  <c r="AQ349" i="1"/>
  <c r="AR345" i="1"/>
  <c r="AO345" i="1"/>
  <c r="AS345" i="1"/>
  <c r="AP345" i="1"/>
  <c r="AT345" i="1"/>
  <c r="AQ345" i="1"/>
  <c r="AR329" i="1"/>
  <c r="AO329" i="1"/>
  <c r="AS329" i="1"/>
  <c r="AP329" i="1"/>
  <c r="AT329" i="1"/>
  <c r="AQ329" i="1"/>
  <c r="AR317" i="1"/>
  <c r="AO317" i="1"/>
  <c r="AS317" i="1"/>
  <c r="AP317" i="1"/>
  <c r="AT317" i="1"/>
  <c r="AQ317" i="1"/>
  <c r="AR309" i="1"/>
  <c r="AO309" i="1"/>
  <c r="AS309" i="1"/>
  <c r="AP309" i="1"/>
  <c r="AT309" i="1"/>
  <c r="AQ309" i="1"/>
  <c r="AR301" i="1"/>
  <c r="AO301" i="1"/>
  <c r="AS301" i="1"/>
  <c r="AP301" i="1"/>
  <c r="AT301" i="1"/>
  <c r="AQ301" i="1"/>
  <c r="AP269" i="1"/>
  <c r="AT269" i="1"/>
  <c r="AQ269" i="1"/>
  <c r="AR269" i="1"/>
  <c r="AO269" i="1"/>
  <c r="AS269" i="1"/>
  <c r="AP257" i="1"/>
  <c r="AT257" i="1"/>
  <c r="AQ257" i="1"/>
  <c r="AR257" i="1"/>
  <c r="AS257" i="1"/>
  <c r="AO257" i="1"/>
  <c r="AP245" i="1"/>
  <c r="AT245" i="1"/>
  <c r="AQ245" i="1"/>
  <c r="AR245" i="1"/>
  <c r="AO245" i="1"/>
  <c r="AS245" i="1"/>
  <c r="AR197" i="1"/>
  <c r="AO197" i="1"/>
  <c r="AS197" i="1"/>
  <c r="AP197" i="1"/>
  <c r="AT197" i="1"/>
  <c r="AQ197" i="1"/>
  <c r="AR185" i="1"/>
  <c r="AO185" i="1"/>
  <c r="AS185" i="1"/>
  <c r="AP185" i="1"/>
  <c r="AT185" i="1"/>
  <c r="AQ185" i="1"/>
  <c r="AR157" i="1"/>
  <c r="AO157" i="1"/>
  <c r="AS157" i="1"/>
  <c r="AP157" i="1"/>
  <c r="AT157" i="1"/>
  <c r="AQ157" i="1"/>
  <c r="AR149" i="1"/>
  <c r="AO149" i="1"/>
  <c r="AS149" i="1"/>
  <c r="AP149" i="1"/>
  <c r="AT149" i="1"/>
  <c r="AQ149" i="1"/>
  <c r="AR137" i="1"/>
  <c r="AO137" i="1"/>
  <c r="AS137" i="1"/>
  <c r="AP137" i="1"/>
  <c r="AT137" i="1"/>
  <c r="AQ137" i="1"/>
  <c r="AR121" i="1"/>
  <c r="AO121" i="1"/>
  <c r="AS121" i="1"/>
  <c r="AP121" i="1"/>
  <c r="AT121" i="1"/>
  <c r="AQ121" i="1"/>
  <c r="AR113" i="1"/>
  <c r="AO113" i="1"/>
  <c r="AS113" i="1"/>
  <c r="AP113" i="1"/>
  <c r="AT113" i="1"/>
  <c r="AQ113" i="1"/>
  <c r="AR109" i="1"/>
  <c r="AO109" i="1"/>
  <c r="AS109" i="1"/>
  <c r="AP109" i="1"/>
  <c r="AT109" i="1"/>
  <c r="AQ109" i="1"/>
  <c r="AP89" i="1"/>
  <c r="AT89" i="1"/>
  <c r="AQ89" i="1"/>
  <c r="AR89" i="1"/>
  <c r="AS89" i="1"/>
  <c r="AO89" i="1"/>
  <c r="AP85" i="1"/>
  <c r="AT85" i="1"/>
  <c r="AQ85" i="1"/>
  <c r="AR85" i="1"/>
  <c r="AO85" i="1"/>
  <c r="AS85" i="1"/>
  <c r="AP81" i="1"/>
  <c r="AT81" i="1"/>
  <c r="AQ81" i="1"/>
  <c r="AR81" i="1"/>
  <c r="AS81" i="1"/>
  <c r="AO81" i="1"/>
  <c r="AP69" i="1"/>
  <c r="AT69" i="1"/>
  <c r="AQ69" i="1"/>
  <c r="AR69" i="1"/>
  <c r="AO69" i="1"/>
  <c r="AS69" i="1"/>
  <c r="AO13" i="1"/>
  <c r="AS13" i="1"/>
  <c r="AP13" i="1"/>
  <c r="AT13" i="1"/>
  <c r="AQ13" i="1"/>
  <c r="AR13" i="1"/>
  <c r="AO9" i="1"/>
  <c r="AS9" i="1"/>
  <c r="AP9" i="1"/>
  <c r="AT9" i="1"/>
  <c r="AQ9" i="1"/>
  <c r="AR9" i="1"/>
  <c r="AP498" i="1"/>
  <c r="AT498" i="1"/>
  <c r="AO498" i="1"/>
  <c r="AQ498" i="1"/>
  <c r="AS498" i="1"/>
  <c r="AR498" i="1"/>
  <c r="AP494" i="1"/>
  <c r="AT494" i="1"/>
  <c r="AO494" i="1"/>
  <c r="AQ494" i="1"/>
  <c r="AS494" i="1"/>
  <c r="AR494" i="1"/>
  <c r="AP490" i="1"/>
  <c r="AT490" i="1"/>
  <c r="AS490" i="1"/>
  <c r="AQ490" i="1"/>
  <c r="AO490" i="1"/>
  <c r="AR490" i="1"/>
  <c r="AP486" i="1"/>
  <c r="AT486" i="1"/>
  <c r="AS486" i="1"/>
  <c r="AQ486" i="1"/>
  <c r="AO486" i="1"/>
  <c r="AR486" i="1"/>
  <c r="AP482" i="1"/>
  <c r="AT482" i="1"/>
  <c r="AQ482" i="1"/>
  <c r="AO482" i="1"/>
  <c r="AR482" i="1"/>
  <c r="AS482" i="1"/>
  <c r="AP478" i="1"/>
  <c r="AT478" i="1"/>
  <c r="AQ478" i="1"/>
  <c r="AS478" i="1"/>
  <c r="AR478" i="1"/>
  <c r="AO478" i="1"/>
  <c r="AP474" i="1"/>
  <c r="AT474" i="1"/>
  <c r="AS474" i="1"/>
  <c r="AQ474" i="1"/>
  <c r="AR474" i="1"/>
  <c r="AO474" i="1"/>
  <c r="AP470" i="1"/>
  <c r="AT470" i="1"/>
  <c r="AS470" i="1"/>
  <c r="AQ470" i="1"/>
  <c r="AR470" i="1"/>
  <c r="AO470" i="1"/>
  <c r="AP466" i="1"/>
  <c r="AT466" i="1"/>
  <c r="AQ466" i="1"/>
  <c r="AS466" i="1"/>
  <c r="AR466" i="1"/>
  <c r="AO466" i="1"/>
  <c r="AP462" i="1"/>
  <c r="AT462" i="1"/>
  <c r="AS462" i="1"/>
  <c r="AQ462" i="1"/>
  <c r="AR462" i="1"/>
  <c r="AO462" i="1"/>
  <c r="AP458" i="1"/>
  <c r="AT458" i="1"/>
  <c r="AS458" i="1"/>
  <c r="AQ458" i="1"/>
  <c r="AR458" i="1"/>
  <c r="AO458" i="1"/>
  <c r="AP454" i="1"/>
  <c r="AT454" i="1"/>
  <c r="AS454" i="1"/>
  <c r="AQ454" i="1"/>
  <c r="AR454" i="1"/>
  <c r="AO454" i="1"/>
  <c r="AP450" i="1"/>
  <c r="AT450" i="1"/>
  <c r="AQ450" i="1"/>
  <c r="AS450" i="1"/>
  <c r="AR450" i="1"/>
  <c r="AO450" i="1"/>
  <c r="AP446" i="1"/>
  <c r="AT446" i="1"/>
  <c r="AQ446" i="1"/>
  <c r="AS446" i="1"/>
  <c r="AR446" i="1"/>
  <c r="AO446" i="1"/>
  <c r="AP442" i="1"/>
  <c r="AT442" i="1"/>
  <c r="AO442" i="1"/>
  <c r="AQ442" i="1"/>
  <c r="AS442" i="1"/>
  <c r="AR442" i="1"/>
  <c r="AP438" i="1"/>
  <c r="AT438" i="1"/>
  <c r="AQ438" i="1"/>
  <c r="AO438" i="1"/>
  <c r="AR438" i="1"/>
  <c r="AS438" i="1"/>
  <c r="AP434" i="1"/>
  <c r="AT434" i="1"/>
  <c r="AO434" i="1"/>
  <c r="AQ434" i="1"/>
  <c r="AR434" i="1"/>
  <c r="AS434" i="1"/>
  <c r="AP430" i="1"/>
  <c r="AT430" i="1"/>
  <c r="AO430" i="1"/>
  <c r="AQ430" i="1"/>
  <c r="AR430" i="1"/>
  <c r="AS430" i="1"/>
  <c r="AP426" i="1"/>
  <c r="AT426" i="1"/>
  <c r="AO426" i="1"/>
  <c r="AQ426" i="1"/>
  <c r="AR426" i="1"/>
  <c r="AS426" i="1"/>
  <c r="AP422" i="1"/>
  <c r="AT422" i="1"/>
  <c r="AS422" i="1"/>
  <c r="AQ422" i="1"/>
  <c r="AR422" i="1"/>
  <c r="AO422" i="1"/>
  <c r="AP418" i="1"/>
  <c r="AT418" i="1"/>
  <c r="AS418" i="1"/>
  <c r="AQ418" i="1"/>
  <c r="AR418" i="1"/>
  <c r="AO418" i="1"/>
  <c r="AP414" i="1"/>
  <c r="AT414" i="1"/>
  <c r="AS414" i="1"/>
  <c r="AQ414" i="1"/>
  <c r="AO414" i="1"/>
  <c r="AR414" i="1"/>
  <c r="AP410" i="1"/>
  <c r="AT410" i="1"/>
  <c r="AO410" i="1"/>
  <c r="AQ410" i="1"/>
  <c r="AS410" i="1"/>
  <c r="AR410" i="1"/>
  <c r="AP406" i="1"/>
  <c r="AT406" i="1"/>
  <c r="AO406" i="1"/>
  <c r="AQ406" i="1"/>
  <c r="AS406" i="1"/>
  <c r="AR406" i="1"/>
  <c r="AP402" i="1"/>
  <c r="AT402" i="1"/>
  <c r="AO402" i="1"/>
  <c r="AQ402" i="1"/>
  <c r="AS402" i="1"/>
  <c r="AR402" i="1"/>
  <c r="AP398" i="1"/>
  <c r="AT398" i="1"/>
  <c r="AO398" i="1"/>
  <c r="AQ398" i="1"/>
  <c r="AR398" i="1"/>
  <c r="AS398" i="1"/>
  <c r="AP394" i="1"/>
  <c r="AT394" i="1"/>
  <c r="AO394" i="1"/>
  <c r="AQ394" i="1"/>
  <c r="AS394" i="1"/>
  <c r="AR394" i="1"/>
  <c r="AP390" i="1"/>
  <c r="AT390" i="1"/>
  <c r="AS390" i="1"/>
  <c r="AQ390" i="1"/>
  <c r="AO390" i="1"/>
  <c r="AR390" i="1"/>
  <c r="AP386" i="1"/>
  <c r="AT386" i="1"/>
  <c r="AS386" i="1"/>
  <c r="AQ386" i="1"/>
  <c r="AO386" i="1"/>
  <c r="AR386" i="1"/>
  <c r="AP382" i="1"/>
  <c r="AT382" i="1"/>
  <c r="AO382" i="1"/>
  <c r="AQ382" i="1"/>
  <c r="AS382" i="1"/>
  <c r="AR382" i="1"/>
  <c r="AP378" i="1"/>
  <c r="AT378" i="1"/>
  <c r="AO378" i="1"/>
  <c r="AQ378" i="1"/>
  <c r="AS378" i="1"/>
  <c r="AR378" i="1"/>
  <c r="AP374" i="1"/>
  <c r="AT374" i="1"/>
  <c r="AS374" i="1"/>
  <c r="AQ374" i="1"/>
  <c r="AO374" i="1"/>
  <c r="AR374" i="1"/>
  <c r="AP370" i="1"/>
  <c r="AT370" i="1"/>
  <c r="AQ370" i="1"/>
  <c r="AR370" i="1"/>
  <c r="AO370" i="1"/>
  <c r="AS370" i="1"/>
  <c r="AP366" i="1"/>
  <c r="AT366" i="1"/>
  <c r="AQ366" i="1"/>
  <c r="AR366" i="1"/>
  <c r="AS366" i="1"/>
  <c r="AO366" i="1"/>
  <c r="AP362" i="1"/>
  <c r="AT362" i="1"/>
  <c r="AQ362" i="1"/>
  <c r="AR362" i="1"/>
  <c r="AO362" i="1"/>
  <c r="AS362" i="1"/>
  <c r="AP358" i="1"/>
  <c r="AT358" i="1"/>
  <c r="AQ358" i="1"/>
  <c r="AR358" i="1"/>
  <c r="AS358" i="1"/>
  <c r="AO358" i="1"/>
  <c r="AP354" i="1"/>
  <c r="AT354" i="1"/>
  <c r="AQ354" i="1"/>
  <c r="AR354" i="1"/>
  <c r="AO354" i="1"/>
  <c r="AS354" i="1"/>
  <c r="AP350" i="1"/>
  <c r="AT350" i="1"/>
  <c r="AQ350" i="1"/>
  <c r="AR350" i="1"/>
  <c r="AS350" i="1"/>
  <c r="AO350" i="1"/>
  <c r="AP346" i="1"/>
  <c r="AT346" i="1"/>
  <c r="AQ346" i="1"/>
  <c r="AR346" i="1"/>
  <c r="AO346" i="1"/>
  <c r="AS346" i="1"/>
  <c r="AP342" i="1"/>
  <c r="AT342" i="1"/>
  <c r="AQ342" i="1"/>
  <c r="AR342" i="1"/>
  <c r="AS342" i="1"/>
  <c r="AO342" i="1"/>
  <c r="AP338" i="1"/>
  <c r="AT338" i="1"/>
  <c r="AQ338" i="1"/>
  <c r="AR338" i="1"/>
  <c r="AO338" i="1"/>
  <c r="AS338" i="1"/>
  <c r="AP334" i="1"/>
  <c r="AT334" i="1"/>
  <c r="AQ334" i="1"/>
  <c r="AR334" i="1"/>
  <c r="AS334" i="1"/>
  <c r="AO334" i="1"/>
  <c r="AP330" i="1"/>
  <c r="AT330" i="1"/>
  <c r="AQ330" i="1"/>
  <c r="AR330" i="1"/>
  <c r="AO330" i="1"/>
  <c r="AS330" i="1"/>
  <c r="AP326" i="1"/>
  <c r="AT326" i="1"/>
  <c r="AQ326" i="1"/>
  <c r="AR326" i="1"/>
  <c r="AS326" i="1"/>
  <c r="AO326" i="1"/>
  <c r="AP322" i="1"/>
  <c r="AT322" i="1"/>
  <c r="AQ322" i="1"/>
  <c r="AR322" i="1"/>
  <c r="AO322" i="1"/>
  <c r="AS322" i="1"/>
  <c r="AP318" i="1"/>
  <c r="AT318" i="1"/>
  <c r="AQ318" i="1"/>
  <c r="AR318" i="1"/>
  <c r="AS318" i="1"/>
  <c r="AO318" i="1"/>
  <c r="AP314" i="1"/>
  <c r="AT314" i="1"/>
  <c r="AQ314" i="1"/>
  <c r="AR314" i="1"/>
  <c r="AO314" i="1"/>
  <c r="AS314" i="1"/>
  <c r="AP310" i="1"/>
  <c r="AT310" i="1"/>
  <c r="AQ310" i="1"/>
  <c r="AR310" i="1"/>
  <c r="AS310" i="1"/>
  <c r="AO310" i="1"/>
  <c r="AP306" i="1"/>
  <c r="AT306" i="1"/>
  <c r="AQ306" i="1"/>
  <c r="AR306" i="1"/>
  <c r="AO306" i="1"/>
  <c r="AS306" i="1"/>
  <c r="AP302" i="1"/>
  <c r="AT302" i="1"/>
  <c r="AQ302" i="1"/>
  <c r="AR302" i="1"/>
  <c r="AS302" i="1"/>
  <c r="AO302" i="1"/>
  <c r="AP298" i="1"/>
  <c r="AT298" i="1"/>
  <c r="AQ298" i="1"/>
  <c r="AR298" i="1"/>
  <c r="AO298" i="1"/>
  <c r="AS298" i="1"/>
  <c r="AP294" i="1"/>
  <c r="AT294" i="1"/>
  <c r="AQ294" i="1"/>
  <c r="AR294" i="1"/>
  <c r="AS294" i="1"/>
  <c r="AO294" i="1"/>
  <c r="AP290" i="1"/>
  <c r="AT290" i="1"/>
  <c r="AQ290" i="1"/>
  <c r="AR290" i="1"/>
  <c r="AO290" i="1"/>
  <c r="AS290" i="1"/>
  <c r="AR286" i="1"/>
  <c r="AO286" i="1"/>
  <c r="AS286" i="1"/>
  <c r="AP286" i="1"/>
  <c r="AT286" i="1"/>
  <c r="AQ286" i="1"/>
  <c r="AR282" i="1"/>
  <c r="AO282" i="1"/>
  <c r="AS282" i="1"/>
  <c r="AP282" i="1"/>
  <c r="AT282" i="1"/>
  <c r="AQ282" i="1"/>
  <c r="AR278" i="1"/>
  <c r="AO278" i="1"/>
  <c r="AS278" i="1"/>
  <c r="AP278" i="1"/>
  <c r="AT278" i="1"/>
  <c r="AQ278" i="1"/>
  <c r="AR274" i="1"/>
  <c r="AO274" i="1"/>
  <c r="AS274" i="1"/>
  <c r="AP274" i="1"/>
  <c r="AT274" i="1"/>
  <c r="AQ274" i="1"/>
  <c r="AR270" i="1"/>
  <c r="AO270" i="1"/>
  <c r="AS270" i="1"/>
  <c r="AP270" i="1"/>
  <c r="AT270" i="1"/>
  <c r="AQ270" i="1"/>
  <c r="AR266" i="1"/>
  <c r="AO266" i="1"/>
  <c r="AS266" i="1"/>
  <c r="AP266" i="1"/>
  <c r="AT266" i="1"/>
  <c r="AQ266" i="1"/>
  <c r="AR262" i="1"/>
  <c r="AO262" i="1"/>
  <c r="AS262" i="1"/>
  <c r="AP262" i="1"/>
  <c r="AT262" i="1"/>
  <c r="AQ262" i="1"/>
  <c r="AR258" i="1"/>
  <c r="AO258" i="1"/>
  <c r="AS258" i="1"/>
  <c r="AP258" i="1"/>
  <c r="AT258" i="1"/>
  <c r="AQ258" i="1"/>
  <c r="AR254" i="1"/>
  <c r="AO254" i="1"/>
  <c r="AS254" i="1"/>
  <c r="AP254" i="1"/>
  <c r="AT254" i="1"/>
  <c r="AQ254" i="1"/>
  <c r="AR250" i="1"/>
  <c r="AO250" i="1"/>
  <c r="AS250" i="1"/>
  <c r="AP250" i="1"/>
  <c r="AT250" i="1"/>
  <c r="AQ250" i="1"/>
  <c r="AR246" i="1"/>
  <c r="AO246" i="1"/>
  <c r="AS246" i="1"/>
  <c r="AP246" i="1"/>
  <c r="AT246" i="1"/>
  <c r="AQ246" i="1"/>
  <c r="AR242" i="1"/>
  <c r="AO242" i="1"/>
  <c r="AS242" i="1"/>
  <c r="AP242" i="1"/>
  <c r="AT242" i="1"/>
  <c r="AQ242" i="1"/>
  <c r="AR238" i="1"/>
  <c r="AO238" i="1"/>
  <c r="AS238" i="1"/>
  <c r="AP238" i="1"/>
  <c r="AT238" i="1"/>
  <c r="AQ238" i="1"/>
  <c r="AR234" i="1"/>
  <c r="AO234" i="1"/>
  <c r="AS234" i="1"/>
  <c r="AP234" i="1"/>
  <c r="AT234" i="1"/>
  <c r="AQ234" i="1"/>
  <c r="AR230" i="1"/>
  <c r="AO230" i="1"/>
  <c r="AS230" i="1"/>
  <c r="AP230" i="1"/>
  <c r="AT230" i="1"/>
  <c r="AQ230" i="1"/>
  <c r="AR226" i="1"/>
  <c r="AO226" i="1"/>
  <c r="AS226" i="1"/>
  <c r="AP226" i="1"/>
  <c r="AT226" i="1"/>
  <c r="AQ226" i="1"/>
  <c r="AR222" i="1"/>
  <c r="AO222" i="1"/>
  <c r="AS222" i="1"/>
  <c r="AP222" i="1"/>
  <c r="AT222" i="1"/>
  <c r="AQ222" i="1"/>
  <c r="AR218" i="1"/>
  <c r="AO218" i="1"/>
  <c r="AS218" i="1"/>
  <c r="AP218" i="1"/>
  <c r="AT218" i="1"/>
  <c r="AQ218" i="1"/>
  <c r="AR214" i="1"/>
  <c r="AO214" i="1"/>
  <c r="AS214" i="1"/>
  <c r="AP214" i="1"/>
  <c r="AT214" i="1"/>
  <c r="AQ214" i="1"/>
  <c r="AR210" i="1"/>
  <c r="AO210" i="1"/>
  <c r="AS210" i="1"/>
  <c r="AP210" i="1"/>
  <c r="AT210" i="1"/>
  <c r="AQ210" i="1"/>
  <c r="AR206" i="1"/>
  <c r="AO206" i="1"/>
  <c r="AS206" i="1"/>
  <c r="AP206" i="1"/>
  <c r="AT206" i="1"/>
  <c r="AQ206" i="1"/>
  <c r="AP202" i="1"/>
  <c r="AQ202" i="1"/>
  <c r="AR202" i="1"/>
  <c r="AO202" i="1"/>
  <c r="AS202" i="1"/>
  <c r="AT202" i="1"/>
  <c r="AP198" i="1"/>
  <c r="AT198" i="1"/>
  <c r="AQ198" i="1"/>
  <c r="AR198" i="1"/>
  <c r="AO198" i="1"/>
  <c r="AS198" i="1"/>
  <c r="AP194" i="1"/>
  <c r="AT194" i="1"/>
  <c r="AQ194" i="1"/>
  <c r="AR194" i="1"/>
  <c r="AO194" i="1"/>
  <c r="AS194" i="1"/>
  <c r="AP190" i="1"/>
  <c r="AT190" i="1"/>
  <c r="AQ190" i="1"/>
  <c r="AR190" i="1"/>
  <c r="AO190" i="1"/>
  <c r="AS190" i="1"/>
  <c r="AP186" i="1"/>
  <c r="AT186" i="1"/>
  <c r="AQ186" i="1"/>
  <c r="AR186" i="1"/>
  <c r="AO186" i="1"/>
  <c r="AS186" i="1"/>
  <c r="AP182" i="1"/>
  <c r="AT182" i="1"/>
  <c r="AQ182" i="1"/>
  <c r="AR182" i="1"/>
  <c r="AO182" i="1"/>
  <c r="AS182" i="1"/>
  <c r="AP178" i="1"/>
  <c r="AT178" i="1"/>
  <c r="AQ178" i="1"/>
  <c r="AR178" i="1"/>
  <c r="AO178" i="1"/>
  <c r="AS178" i="1"/>
  <c r="AP174" i="1"/>
  <c r="AT174" i="1"/>
  <c r="AQ174" i="1"/>
  <c r="AR174" i="1"/>
  <c r="AO174" i="1"/>
  <c r="AS174" i="1"/>
  <c r="AP170" i="1"/>
  <c r="AT170" i="1"/>
  <c r="AQ170" i="1"/>
  <c r="AR170" i="1"/>
  <c r="AO170" i="1"/>
  <c r="AS170" i="1"/>
  <c r="AP166" i="1"/>
  <c r="AT166" i="1"/>
  <c r="AQ166" i="1"/>
  <c r="AR166" i="1"/>
  <c r="AO166" i="1"/>
  <c r="AS166" i="1"/>
  <c r="AP162" i="1"/>
  <c r="AT162" i="1"/>
  <c r="AQ162" i="1"/>
  <c r="AR162" i="1"/>
  <c r="AO162" i="1"/>
  <c r="AS162" i="1"/>
  <c r="AP158" i="1"/>
  <c r="AT158" i="1"/>
  <c r="AQ158" i="1"/>
  <c r="AR158" i="1"/>
  <c r="AO158" i="1"/>
  <c r="AS158" i="1"/>
  <c r="AP154" i="1"/>
  <c r="AT154" i="1"/>
  <c r="AQ154" i="1"/>
  <c r="AR154" i="1"/>
  <c r="AO154" i="1"/>
  <c r="AS154" i="1"/>
  <c r="AP150" i="1"/>
  <c r="AT150" i="1"/>
  <c r="AQ150" i="1"/>
  <c r="AR150" i="1"/>
  <c r="AO150" i="1"/>
  <c r="AS150" i="1"/>
  <c r="AP146" i="1"/>
  <c r="AT146" i="1"/>
  <c r="AQ146" i="1"/>
  <c r="AR146" i="1"/>
  <c r="AO146" i="1"/>
  <c r="AS146" i="1"/>
  <c r="AP142" i="1"/>
  <c r="AT142" i="1"/>
  <c r="AQ142" i="1"/>
  <c r="AR142" i="1"/>
  <c r="AO142" i="1"/>
  <c r="AS142" i="1"/>
  <c r="AP138" i="1"/>
  <c r="AT138" i="1"/>
  <c r="AQ138" i="1"/>
  <c r="AR138" i="1"/>
  <c r="AO138" i="1"/>
  <c r="AS138" i="1"/>
  <c r="AP134" i="1"/>
  <c r="AT134" i="1"/>
  <c r="AQ134" i="1"/>
  <c r="AR134" i="1"/>
  <c r="AO134" i="1"/>
  <c r="AS134" i="1"/>
  <c r="AP130" i="1"/>
  <c r="AT130" i="1"/>
  <c r="AQ130" i="1"/>
  <c r="AR130" i="1"/>
  <c r="AO130" i="1"/>
  <c r="AS130" i="1"/>
  <c r="AP126" i="1"/>
  <c r="AT126" i="1"/>
  <c r="AQ126" i="1"/>
  <c r="AR126" i="1"/>
  <c r="AO126" i="1"/>
  <c r="AS126" i="1"/>
  <c r="AP122" i="1"/>
  <c r="AT122" i="1"/>
  <c r="AQ122" i="1"/>
  <c r="AR122" i="1"/>
  <c r="AO122" i="1"/>
  <c r="AS122" i="1"/>
  <c r="AP118" i="1"/>
  <c r="AT118" i="1"/>
  <c r="AQ118" i="1"/>
  <c r="AR118" i="1"/>
  <c r="AO118" i="1"/>
  <c r="AS118" i="1"/>
  <c r="AP114" i="1"/>
  <c r="AT114" i="1"/>
  <c r="AQ114" i="1"/>
  <c r="AR114" i="1"/>
  <c r="AO114" i="1"/>
  <c r="AS114" i="1"/>
  <c r="AP110" i="1"/>
  <c r="AT110" i="1"/>
  <c r="AQ110" i="1"/>
  <c r="AR110" i="1"/>
  <c r="AO110" i="1"/>
  <c r="AS110" i="1"/>
  <c r="AP106" i="1"/>
  <c r="AT106" i="1"/>
  <c r="AQ106" i="1"/>
  <c r="AR106" i="1"/>
  <c r="AO106" i="1"/>
  <c r="AS106" i="1"/>
  <c r="AR102" i="1"/>
  <c r="AO102" i="1"/>
  <c r="AS102" i="1"/>
  <c r="AP102" i="1"/>
  <c r="AT102" i="1"/>
  <c r="AQ102" i="1"/>
  <c r="AR98" i="1"/>
  <c r="AO98" i="1"/>
  <c r="AS98" i="1"/>
  <c r="AP98" i="1"/>
  <c r="AT98" i="1"/>
  <c r="AQ98" i="1"/>
  <c r="AR94" i="1"/>
  <c r="AO94" i="1"/>
  <c r="AS94" i="1"/>
  <c r="AP94" i="1"/>
  <c r="AT94" i="1"/>
  <c r="AQ94" i="1"/>
  <c r="AR90" i="1"/>
  <c r="AO90" i="1"/>
  <c r="AS90" i="1"/>
  <c r="AP90" i="1"/>
  <c r="AT90" i="1"/>
  <c r="AQ90" i="1"/>
  <c r="AR86" i="1"/>
  <c r="AO86" i="1"/>
  <c r="AS86" i="1"/>
  <c r="AP86" i="1"/>
  <c r="AT86" i="1"/>
  <c r="AQ86" i="1"/>
  <c r="AR82" i="1"/>
  <c r="AO82" i="1"/>
  <c r="AS82" i="1"/>
  <c r="AP82" i="1"/>
  <c r="AT82" i="1"/>
  <c r="AQ82" i="1"/>
  <c r="AR78" i="1"/>
  <c r="AO78" i="1"/>
  <c r="AS78" i="1"/>
  <c r="AP78" i="1"/>
  <c r="AT78" i="1"/>
  <c r="AQ78" i="1"/>
  <c r="AR74" i="1"/>
  <c r="AO74" i="1"/>
  <c r="AS74" i="1"/>
  <c r="AP74" i="1"/>
  <c r="AT74" i="1"/>
  <c r="AQ74" i="1"/>
  <c r="AR70" i="1"/>
  <c r="AO70" i="1"/>
  <c r="AS70" i="1"/>
  <c r="AP70" i="1"/>
  <c r="AT70" i="1"/>
  <c r="AQ70" i="1"/>
  <c r="AR66" i="1"/>
  <c r="AO66" i="1"/>
  <c r="AS66" i="1"/>
  <c r="AP66" i="1"/>
  <c r="AT66" i="1"/>
  <c r="AQ66" i="1"/>
  <c r="AQ62" i="1"/>
  <c r="AR62" i="1"/>
  <c r="AP62" i="1"/>
  <c r="AS62" i="1"/>
  <c r="AT62" i="1"/>
  <c r="AO62" i="1"/>
  <c r="AQ58" i="1"/>
  <c r="AR58" i="1"/>
  <c r="AP58" i="1"/>
  <c r="AS58" i="1"/>
  <c r="AT58" i="1"/>
  <c r="AO58" i="1"/>
  <c r="AQ54" i="1"/>
  <c r="AR54" i="1"/>
  <c r="AP54" i="1"/>
  <c r="AS54" i="1"/>
  <c r="AT54" i="1"/>
  <c r="AO54" i="1"/>
  <c r="AQ50" i="1"/>
  <c r="AR50" i="1"/>
  <c r="AP50" i="1"/>
  <c r="AS50" i="1"/>
  <c r="AT50" i="1"/>
  <c r="AO50" i="1"/>
  <c r="AQ46" i="1"/>
  <c r="AR46" i="1"/>
  <c r="AP46" i="1"/>
  <c r="AS46" i="1"/>
  <c r="AT46" i="1"/>
  <c r="AO46" i="1"/>
  <c r="AQ42" i="1"/>
  <c r="AR42" i="1"/>
  <c r="AO42" i="1"/>
  <c r="AS42" i="1"/>
  <c r="AP42" i="1"/>
  <c r="AT42" i="1"/>
  <c r="AQ38" i="1"/>
  <c r="AR38" i="1"/>
  <c r="AO38" i="1"/>
  <c r="AS38" i="1"/>
  <c r="AT38" i="1"/>
  <c r="AP38" i="1"/>
  <c r="AQ34" i="1"/>
  <c r="AR34" i="1"/>
  <c r="AO34" i="1"/>
  <c r="AS34" i="1"/>
  <c r="AP34" i="1"/>
  <c r="AT34" i="1"/>
  <c r="AQ30" i="1"/>
  <c r="AR30" i="1"/>
  <c r="AO30" i="1"/>
  <c r="AS30" i="1"/>
  <c r="AT30" i="1"/>
  <c r="AP30" i="1"/>
  <c r="AQ26" i="1"/>
  <c r="AR26" i="1"/>
  <c r="AO26" i="1"/>
  <c r="AS26" i="1"/>
  <c r="AP26" i="1"/>
  <c r="AT26" i="1"/>
  <c r="AQ22" i="1"/>
  <c r="AR22" i="1"/>
  <c r="AO22" i="1"/>
  <c r="AS22" i="1"/>
  <c r="AT22" i="1"/>
  <c r="AP22" i="1"/>
  <c r="AQ18" i="1"/>
  <c r="AR18" i="1"/>
  <c r="AO18" i="1"/>
  <c r="AS18" i="1"/>
  <c r="AP18" i="1"/>
  <c r="AT18" i="1"/>
  <c r="AQ10" i="1"/>
  <c r="AR10" i="1"/>
  <c r="AO10" i="1"/>
  <c r="AS10" i="1"/>
  <c r="AP10" i="1"/>
  <c r="AT10" i="1"/>
  <c r="AR489" i="1"/>
  <c r="AO489" i="1"/>
  <c r="AS489" i="1"/>
  <c r="AP489" i="1"/>
  <c r="AT489" i="1"/>
  <c r="AQ489" i="1"/>
  <c r="AR485" i="1"/>
  <c r="AO485" i="1"/>
  <c r="AS485" i="1"/>
  <c r="AP485" i="1"/>
  <c r="AT485" i="1"/>
  <c r="AQ485" i="1"/>
  <c r="AR481" i="1"/>
  <c r="AQ481" i="1"/>
  <c r="AO481" i="1"/>
  <c r="AS481" i="1"/>
  <c r="AP481" i="1"/>
  <c r="AT481" i="1"/>
  <c r="AR457" i="1"/>
  <c r="AO457" i="1"/>
  <c r="AS457" i="1"/>
  <c r="AQ457" i="1"/>
  <c r="AP457" i="1"/>
  <c r="AT457" i="1"/>
  <c r="AR445" i="1"/>
  <c r="AQ445" i="1"/>
  <c r="AO445" i="1"/>
  <c r="AS445" i="1"/>
  <c r="AP445" i="1"/>
  <c r="AT445" i="1"/>
  <c r="AR437" i="1"/>
  <c r="AQ437" i="1"/>
  <c r="AO437" i="1"/>
  <c r="AS437" i="1"/>
  <c r="AP437" i="1"/>
  <c r="AT437" i="1"/>
  <c r="AR433" i="1"/>
  <c r="AO433" i="1"/>
  <c r="AS433" i="1"/>
  <c r="AQ433" i="1"/>
  <c r="AP433" i="1"/>
  <c r="AT433" i="1"/>
  <c r="AR421" i="1"/>
  <c r="AO421" i="1"/>
  <c r="AS421" i="1"/>
  <c r="AQ421" i="1"/>
  <c r="AP421" i="1"/>
  <c r="AT421" i="1"/>
  <c r="AR389" i="1"/>
  <c r="AO389" i="1"/>
  <c r="AS389" i="1"/>
  <c r="AP389" i="1"/>
  <c r="AT389" i="1"/>
  <c r="AQ389" i="1"/>
  <c r="AR385" i="1"/>
  <c r="AO385" i="1"/>
  <c r="AS385" i="1"/>
  <c r="AP385" i="1"/>
  <c r="AT385" i="1"/>
  <c r="AQ385" i="1"/>
  <c r="AR365" i="1"/>
  <c r="AO365" i="1"/>
  <c r="AS365" i="1"/>
  <c r="AP365" i="1"/>
  <c r="AT365" i="1"/>
  <c r="AQ365" i="1"/>
  <c r="AR357" i="1"/>
  <c r="AO357" i="1"/>
  <c r="AS357" i="1"/>
  <c r="AP357" i="1"/>
  <c r="AT357" i="1"/>
  <c r="AQ357" i="1"/>
  <c r="AR353" i="1"/>
  <c r="AO353" i="1"/>
  <c r="AS353" i="1"/>
  <c r="AP353" i="1"/>
  <c r="AT353" i="1"/>
  <c r="AQ353" i="1"/>
  <c r="AR337" i="1"/>
  <c r="AO337" i="1"/>
  <c r="AS337" i="1"/>
  <c r="AP337" i="1"/>
  <c r="AT337" i="1"/>
  <c r="AQ337" i="1"/>
  <c r="AR325" i="1"/>
  <c r="AO325" i="1"/>
  <c r="AS325" i="1"/>
  <c r="AP325" i="1"/>
  <c r="AT325" i="1"/>
  <c r="AQ325" i="1"/>
  <c r="AR313" i="1"/>
  <c r="AO313" i="1"/>
  <c r="AS313" i="1"/>
  <c r="AP313" i="1"/>
  <c r="AT313" i="1"/>
  <c r="AQ313" i="1"/>
  <c r="AR305" i="1"/>
  <c r="AO305" i="1"/>
  <c r="AS305" i="1"/>
  <c r="AP305" i="1"/>
  <c r="AT305" i="1"/>
  <c r="AQ305" i="1"/>
  <c r="AR293" i="1"/>
  <c r="AO293" i="1"/>
  <c r="AS293" i="1"/>
  <c r="AP293" i="1"/>
  <c r="AT293" i="1"/>
  <c r="AQ293" i="1"/>
  <c r="AP281" i="1"/>
  <c r="AT281" i="1"/>
  <c r="AQ281" i="1"/>
  <c r="AR281" i="1"/>
  <c r="AS281" i="1"/>
  <c r="AO281" i="1"/>
  <c r="AP261" i="1"/>
  <c r="AT261" i="1"/>
  <c r="AQ261" i="1"/>
  <c r="AR261" i="1"/>
  <c r="AO261" i="1"/>
  <c r="AS261" i="1"/>
  <c r="AP249" i="1"/>
  <c r="AT249" i="1"/>
  <c r="AQ249" i="1"/>
  <c r="AR249" i="1"/>
  <c r="AS249" i="1"/>
  <c r="AO249" i="1"/>
  <c r="AP241" i="1"/>
  <c r="AT241" i="1"/>
  <c r="AQ241" i="1"/>
  <c r="AR241" i="1"/>
  <c r="AS241" i="1"/>
  <c r="AO241" i="1"/>
  <c r="AP233" i="1"/>
  <c r="AT233" i="1"/>
  <c r="AQ233" i="1"/>
  <c r="AR233" i="1"/>
  <c r="AS233" i="1"/>
  <c r="AO233" i="1"/>
  <c r="AP229" i="1"/>
  <c r="AT229" i="1"/>
  <c r="AQ229" i="1"/>
  <c r="AR229" i="1"/>
  <c r="AO229" i="1"/>
  <c r="AS229" i="1"/>
  <c r="AP225" i="1"/>
  <c r="AT225" i="1"/>
  <c r="AQ225" i="1"/>
  <c r="AR225" i="1"/>
  <c r="AS225" i="1"/>
  <c r="AO225" i="1"/>
  <c r="AP217" i="1"/>
  <c r="AT217" i="1"/>
  <c r="AQ217" i="1"/>
  <c r="AR217" i="1"/>
  <c r="AS217" i="1"/>
  <c r="AO217" i="1"/>
  <c r="AP209" i="1"/>
  <c r="AT209" i="1"/>
  <c r="AQ209" i="1"/>
  <c r="AR209" i="1"/>
  <c r="AS209" i="1"/>
  <c r="AO209" i="1"/>
  <c r="AR189" i="1"/>
  <c r="AO189" i="1"/>
  <c r="AS189" i="1"/>
  <c r="AP189" i="1"/>
  <c r="AT189" i="1"/>
  <c r="AQ189" i="1"/>
  <c r="AR181" i="1"/>
  <c r="AO181" i="1"/>
  <c r="AS181" i="1"/>
  <c r="AP181" i="1"/>
  <c r="AT181" i="1"/>
  <c r="AQ181" i="1"/>
  <c r="AR173" i="1"/>
  <c r="AO173" i="1"/>
  <c r="AS173" i="1"/>
  <c r="AP173" i="1"/>
  <c r="AT173" i="1"/>
  <c r="AQ173" i="1"/>
  <c r="AR145" i="1"/>
  <c r="AO145" i="1"/>
  <c r="AS145" i="1"/>
  <c r="AP145" i="1"/>
  <c r="AT145" i="1"/>
  <c r="AQ145" i="1"/>
  <c r="AR141" i="1"/>
  <c r="AO141" i="1"/>
  <c r="AS141" i="1"/>
  <c r="AP141" i="1"/>
  <c r="AT141" i="1"/>
  <c r="AQ141" i="1"/>
  <c r="AR117" i="1"/>
  <c r="AO117" i="1"/>
  <c r="AS117" i="1"/>
  <c r="AP117" i="1"/>
  <c r="AT117" i="1"/>
  <c r="AQ117" i="1"/>
  <c r="AR105" i="1"/>
  <c r="AO105" i="1"/>
  <c r="AS105" i="1"/>
  <c r="AP105" i="1"/>
  <c r="AT105" i="1"/>
  <c r="AQ105" i="1"/>
  <c r="AP77" i="1"/>
  <c r="AT77" i="1"/>
  <c r="AQ77" i="1"/>
  <c r="AR77" i="1"/>
  <c r="AO77" i="1"/>
  <c r="AS77" i="1"/>
  <c r="AO65" i="1"/>
  <c r="AP65" i="1"/>
  <c r="AT65" i="1"/>
  <c r="AQ65" i="1"/>
  <c r="AR65" i="1"/>
  <c r="AS65" i="1"/>
  <c r="AO53" i="1"/>
  <c r="AS53" i="1"/>
  <c r="AP53" i="1"/>
  <c r="AT53" i="1"/>
  <c r="AQ53" i="1"/>
  <c r="AR53" i="1"/>
  <c r="AO45" i="1"/>
  <c r="AS45" i="1"/>
  <c r="AP45" i="1"/>
  <c r="AT45" i="1"/>
  <c r="AQ45" i="1"/>
  <c r="AR45" i="1"/>
  <c r="AO33" i="1"/>
  <c r="AS33" i="1"/>
  <c r="AP33" i="1"/>
  <c r="AT33" i="1"/>
  <c r="AQ33" i="1"/>
  <c r="AR33" i="1"/>
  <c r="AO25" i="1"/>
  <c r="AS25" i="1"/>
  <c r="AP25" i="1"/>
  <c r="AT25" i="1"/>
  <c r="AQ25" i="1"/>
  <c r="AR25" i="1"/>
  <c r="AO17" i="1"/>
  <c r="AS17" i="1"/>
  <c r="AP17" i="1"/>
  <c r="AT17" i="1"/>
  <c r="AQ17" i="1"/>
  <c r="AR17" i="1"/>
  <c r="AQ16" i="1"/>
  <c r="AR16" i="1"/>
  <c r="AO16" i="1"/>
  <c r="AS16" i="1"/>
  <c r="AP16" i="1"/>
  <c r="AT16" i="1"/>
  <c r="AQ12" i="1"/>
  <c r="AR12" i="1"/>
  <c r="AO12" i="1"/>
  <c r="AS12" i="1"/>
  <c r="AP12" i="1"/>
  <c r="AT12" i="1"/>
  <c r="AR499" i="1"/>
  <c r="AO499" i="1"/>
  <c r="AS499" i="1"/>
  <c r="AP499" i="1"/>
  <c r="AT499" i="1"/>
  <c r="AQ499" i="1"/>
  <c r="AR495" i="1"/>
  <c r="AO495" i="1"/>
  <c r="AS495" i="1"/>
  <c r="AP495" i="1"/>
  <c r="AT495" i="1"/>
  <c r="AQ495" i="1"/>
  <c r="AR491" i="1"/>
  <c r="AO491" i="1"/>
  <c r="AS491" i="1"/>
  <c r="AP491" i="1"/>
  <c r="AT491" i="1"/>
  <c r="AQ491" i="1"/>
  <c r="AR487" i="1"/>
  <c r="AO487" i="1"/>
  <c r="AS487" i="1"/>
  <c r="AP487" i="1"/>
  <c r="AT487" i="1"/>
  <c r="AQ487" i="1"/>
  <c r="AR483" i="1"/>
  <c r="AQ483" i="1"/>
  <c r="AO483" i="1"/>
  <c r="AS483" i="1"/>
  <c r="AP483" i="1"/>
  <c r="AT483" i="1"/>
  <c r="AR479" i="1"/>
  <c r="AQ479" i="1"/>
  <c r="AO479" i="1"/>
  <c r="AS479" i="1"/>
  <c r="AP479" i="1"/>
  <c r="AT479" i="1"/>
  <c r="AR475" i="1"/>
  <c r="AO475" i="1"/>
  <c r="AS475" i="1"/>
  <c r="AQ475" i="1"/>
  <c r="AP475" i="1"/>
  <c r="AT475" i="1"/>
  <c r="AR471" i="1"/>
  <c r="AO471" i="1"/>
  <c r="AS471" i="1"/>
  <c r="AQ471" i="1"/>
  <c r="AP471" i="1"/>
  <c r="AT471" i="1"/>
  <c r="AR467" i="1"/>
  <c r="AQ467" i="1"/>
  <c r="AO467" i="1"/>
  <c r="AS467" i="1"/>
  <c r="AP467" i="1"/>
  <c r="AT467" i="1"/>
  <c r="AR463" i="1"/>
  <c r="AO463" i="1"/>
  <c r="AS463" i="1"/>
  <c r="AQ463" i="1"/>
  <c r="AP463" i="1"/>
  <c r="AT463" i="1"/>
  <c r="AR459" i="1"/>
  <c r="AO459" i="1"/>
  <c r="AS459" i="1"/>
  <c r="AQ459" i="1"/>
  <c r="AP459" i="1"/>
  <c r="AT459" i="1"/>
  <c r="AR455" i="1"/>
  <c r="AO455" i="1"/>
  <c r="AS455" i="1"/>
  <c r="AQ455" i="1"/>
  <c r="AP455" i="1"/>
  <c r="AT455" i="1"/>
  <c r="AR451" i="1"/>
  <c r="AQ451" i="1"/>
  <c r="AO451" i="1"/>
  <c r="AS451" i="1"/>
  <c r="AP451" i="1"/>
  <c r="AT451" i="1"/>
  <c r="AR447" i="1"/>
  <c r="AQ447" i="1"/>
  <c r="AO447" i="1"/>
  <c r="AS447" i="1"/>
  <c r="AP447" i="1"/>
  <c r="AT447" i="1"/>
  <c r="AR443" i="1"/>
  <c r="AO443" i="1"/>
  <c r="AS443" i="1"/>
  <c r="AP443" i="1"/>
  <c r="AT443" i="1"/>
  <c r="AQ443" i="1"/>
  <c r="AR439" i="1"/>
  <c r="AO439" i="1"/>
  <c r="AS439" i="1"/>
  <c r="AQ439" i="1"/>
  <c r="AP439" i="1"/>
  <c r="AT439" i="1"/>
  <c r="AR435" i="1"/>
  <c r="AQ435" i="1"/>
  <c r="AO435" i="1"/>
  <c r="AS435" i="1"/>
  <c r="AP435" i="1"/>
  <c r="AT435" i="1"/>
  <c r="AR431" i="1"/>
  <c r="AO431" i="1"/>
  <c r="AS431" i="1"/>
  <c r="AQ431" i="1"/>
  <c r="AP431" i="1"/>
  <c r="AT431" i="1"/>
  <c r="AR427" i="1"/>
  <c r="AO427" i="1"/>
  <c r="AS427" i="1"/>
  <c r="AQ427" i="1"/>
  <c r="AP427" i="1"/>
  <c r="AT427" i="1"/>
  <c r="AR423" i="1"/>
  <c r="AO423" i="1"/>
  <c r="AS423" i="1"/>
  <c r="AQ423" i="1"/>
  <c r="AP423" i="1"/>
  <c r="AT423" i="1"/>
  <c r="AR419" i="1"/>
  <c r="AO419" i="1"/>
  <c r="AS419" i="1"/>
  <c r="AQ419" i="1"/>
  <c r="AP419" i="1"/>
  <c r="AT419" i="1"/>
  <c r="AR415" i="1"/>
  <c r="AO415" i="1"/>
  <c r="AS415" i="1"/>
  <c r="AQ415" i="1"/>
  <c r="AP415" i="1"/>
  <c r="AT415" i="1"/>
  <c r="AR411" i="1"/>
  <c r="AO411" i="1"/>
  <c r="AS411" i="1"/>
  <c r="AP411" i="1"/>
  <c r="AT411" i="1"/>
  <c r="AQ411" i="1"/>
  <c r="AR407" i="1"/>
  <c r="AO407" i="1"/>
  <c r="AS407" i="1"/>
  <c r="AP407" i="1"/>
  <c r="AT407" i="1"/>
  <c r="AQ407" i="1"/>
  <c r="AR403" i="1"/>
  <c r="AO403" i="1"/>
  <c r="AS403" i="1"/>
  <c r="AP403" i="1"/>
  <c r="AT403" i="1"/>
  <c r="AQ403" i="1"/>
  <c r="AR399" i="1"/>
  <c r="AO399" i="1"/>
  <c r="AS399" i="1"/>
  <c r="AQ399" i="1"/>
  <c r="AP399" i="1"/>
  <c r="AT399" i="1"/>
  <c r="AR395" i="1"/>
  <c r="AO395" i="1"/>
  <c r="AS395" i="1"/>
  <c r="AQ395" i="1"/>
  <c r="AP395" i="1"/>
  <c r="AT395" i="1"/>
  <c r="AR391" i="1"/>
  <c r="AO391" i="1"/>
  <c r="AS391" i="1"/>
  <c r="AP391" i="1"/>
  <c r="AT391" i="1"/>
  <c r="AQ391" i="1"/>
  <c r="AR387" i="1"/>
  <c r="AO387" i="1"/>
  <c r="AS387" i="1"/>
  <c r="AP387" i="1"/>
  <c r="AT387" i="1"/>
  <c r="AQ387" i="1"/>
  <c r="AR383" i="1"/>
  <c r="AO383" i="1"/>
  <c r="AS383" i="1"/>
  <c r="AP383" i="1"/>
  <c r="AT383" i="1"/>
  <c r="AQ383" i="1"/>
  <c r="AR379" i="1"/>
  <c r="AO379" i="1"/>
  <c r="AS379" i="1"/>
  <c r="AP379" i="1"/>
  <c r="AT379" i="1"/>
  <c r="AQ379" i="1"/>
  <c r="AR375" i="1"/>
  <c r="AO375" i="1"/>
  <c r="AS375" i="1"/>
  <c r="AP375" i="1"/>
  <c r="AT375" i="1"/>
  <c r="AQ375" i="1"/>
  <c r="AR371" i="1"/>
  <c r="AO371" i="1"/>
  <c r="AS371" i="1"/>
  <c r="AP371" i="1"/>
  <c r="AT371" i="1"/>
  <c r="AQ371" i="1"/>
  <c r="AR367" i="1"/>
  <c r="AO367" i="1"/>
  <c r="AS367" i="1"/>
  <c r="AP367" i="1"/>
  <c r="AT367" i="1"/>
  <c r="AQ367" i="1"/>
  <c r="AR363" i="1"/>
  <c r="AO363" i="1"/>
  <c r="AS363" i="1"/>
  <c r="AP363" i="1"/>
  <c r="AT363" i="1"/>
  <c r="AQ363" i="1"/>
  <c r="AR359" i="1"/>
  <c r="AO359" i="1"/>
  <c r="AS359" i="1"/>
  <c r="AP359" i="1"/>
  <c r="AT359" i="1"/>
  <c r="AQ359" i="1"/>
  <c r="AR355" i="1"/>
  <c r="AO355" i="1"/>
  <c r="AS355" i="1"/>
  <c r="AP355" i="1"/>
  <c r="AT355" i="1"/>
  <c r="AQ355" i="1"/>
  <c r="AR351" i="1"/>
  <c r="AO351" i="1"/>
  <c r="AS351" i="1"/>
  <c r="AP351" i="1"/>
  <c r="AT351" i="1"/>
  <c r="AQ351" i="1"/>
  <c r="AR347" i="1"/>
  <c r="AO347" i="1"/>
  <c r="AS347" i="1"/>
  <c r="AP347" i="1"/>
  <c r="AT347" i="1"/>
  <c r="AQ347" i="1"/>
  <c r="AR343" i="1"/>
  <c r="AO343" i="1"/>
  <c r="AS343" i="1"/>
  <c r="AP343" i="1"/>
  <c r="AT343" i="1"/>
  <c r="AQ343" i="1"/>
  <c r="AR339" i="1"/>
  <c r="AO339" i="1"/>
  <c r="AS339" i="1"/>
  <c r="AP339" i="1"/>
  <c r="AT339" i="1"/>
  <c r="AQ339" i="1"/>
  <c r="AR335" i="1"/>
  <c r="AO335" i="1"/>
  <c r="AS335" i="1"/>
  <c r="AP335" i="1"/>
  <c r="AT335" i="1"/>
  <c r="AQ335" i="1"/>
  <c r="AR331" i="1"/>
  <c r="AO331" i="1"/>
  <c r="AS331" i="1"/>
  <c r="AP331" i="1"/>
  <c r="AT331" i="1"/>
  <c r="AQ331" i="1"/>
  <c r="AR327" i="1"/>
  <c r="AO327" i="1"/>
  <c r="AS327" i="1"/>
  <c r="AP327" i="1"/>
  <c r="AT327" i="1"/>
  <c r="AQ327" i="1"/>
  <c r="AR323" i="1"/>
  <c r="AO323" i="1"/>
  <c r="AS323" i="1"/>
  <c r="AP323" i="1"/>
  <c r="AT323" i="1"/>
  <c r="AQ323" i="1"/>
  <c r="AR319" i="1"/>
  <c r="AO319" i="1"/>
  <c r="AS319" i="1"/>
  <c r="AP319" i="1"/>
  <c r="AT319" i="1"/>
  <c r="AQ319" i="1"/>
  <c r="AR315" i="1"/>
  <c r="AO315" i="1"/>
  <c r="AS315" i="1"/>
  <c r="AP315" i="1"/>
  <c r="AT315" i="1"/>
  <c r="AQ315" i="1"/>
  <c r="AR311" i="1"/>
  <c r="AO311" i="1"/>
  <c r="AS311" i="1"/>
  <c r="AP311" i="1"/>
  <c r="AT311" i="1"/>
  <c r="AQ311" i="1"/>
  <c r="AR307" i="1"/>
  <c r="AO307" i="1"/>
  <c r="AS307" i="1"/>
  <c r="AP307" i="1"/>
  <c r="AT307" i="1"/>
  <c r="AQ307" i="1"/>
  <c r="AR303" i="1"/>
  <c r="AO303" i="1"/>
  <c r="AS303" i="1"/>
  <c r="AP303" i="1"/>
  <c r="AT303" i="1"/>
  <c r="AQ303" i="1"/>
  <c r="AR299" i="1"/>
  <c r="AO299" i="1"/>
  <c r="AS299" i="1"/>
  <c r="AP299" i="1"/>
  <c r="AT299" i="1"/>
  <c r="AQ299" i="1"/>
  <c r="AR295" i="1"/>
  <c r="AO295" i="1"/>
  <c r="AS295" i="1"/>
  <c r="AP295" i="1"/>
  <c r="AT295" i="1"/>
  <c r="AQ295" i="1"/>
  <c r="AR291" i="1"/>
  <c r="AO291" i="1"/>
  <c r="AS291" i="1"/>
  <c r="AP291" i="1"/>
  <c r="AT291" i="1"/>
  <c r="AQ291" i="1"/>
  <c r="AP287" i="1"/>
  <c r="AT287" i="1"/>
  <c r="AQ287" i="1"/>
  <c r="AO287" i="1"/>
  <c r="AR287" i="1"/>
  <c r="AS287" i="1"/>
  <c r="AP283" i="1"/>
  <c r="AT283" i="1"/>
  <c r="AQ283" i="1"/>
  <c r="AR283" i="1"/>
  <c r="AO283" i="1"/>
  <c r="AS283" i="1"/>
  <c r="AP279" i="1"/>
  <c r="AT279" i="1"/>
  <c r="AQ279" i="1"/>
  <c r="AR279" i="1"/>
  <c r="AO279" i="1"/>
  <c r="AS279" i="1"/>
  <c r="AP275" i="1"/>
  <c r="AT275" i="1"/>
  <c r="AQ275" i="1"/>
  <c r="AR275" i="1"/>
  <c r="AO275" i="1"/>
  <c r="AS275" i="1"/>
  <c r="AP271" i="1"/>
  <c r="AT271" i="1"/>
  <c r="AQ271" i="1"/>
  <c r="AR271" i="1"/>
  <c r="AO271" i="1"/>
  <c r="AS271" i="1"/>
  <c r="AP267" i="1"/>
  <c r="AT267" i="1"/>
  <c r="AQ267" i="1"/>
  <c r="AR267" i="1"/>
  <c r="AO267" i="1"/>
  <c r="AS267" i="1"/>
  <c r="AP263" i="1"/>
  <c r="AT263" i="1"/>
  <c r="AQ263" i="1"/>
  <c r="AR263" i="1"/>
  <c r="AO263" i="1"/>
  <c r="AS263" i="1"/>
  <c r="AP259" i="1"/>
  <c r="AT259" i="1"/>
  <c r="AQ259" i="1"/>
  <c r="AR259" i="1"/>
  <c r="AO259" i="1"/>
  <c r="AS259" i="1"/>
  <c r="AP255" i="1"/>
  <c r="AT255" i="1"/>
  <c r="AQ255" i="1"/>
  <c r="AR255" i="1"/>
  <c r="AO255" i="1"/>
  <c r="AS255" i="1"/>
  <c r="AP251" i="1"/>
  <c r="AT251" i="1"/>
  <c r="AQ251" i="1"/>
  <c r="AR251" i="1"/>
  <c r="AO251" i="1"/>
  <c r="AS251" i="1"/>
  <c r="AP247" i="1"/>
  <c r="AT247" i="1"/>
  <c r="AQ247" i="1"/>
  <c r="AR247" i="1"/>
  <c r="AO247" i="1"/>
  <c r="AS247" i="1"/>
  <c r="AP243" i="1"/>
  <c r="AT243" i="1"/>
  <c r="AQ243" i="1"/>
  <c r="AR243" i="1"/>
  <c r="AO243" i="1"/>
  <c r="AS243" i="1"/>
  <c r="AP239" i="1"/>
  <c r="AT239" i="1"/>
  <c r="AQ239" i="1"/>
  <c r="AR239" i="1"/>
  <c r="AO239" i="1"/>
  <c r="AS239" i="1"/>
  <c r="AP235" i="1"/>
  <c r="AT235" i="1"/>
  <c r="AQ235" i="1"/>
  <c r="AR235" i="1"/>
  <c r="AO235" i="1"/>
  <c r="AS235" i="1"/>
  <c r="AP231" i="1"/>
  <c r="AT231" i="1"/>
  <c r="AQ231" i="1"/>
  <c r="AR231" i="1"/>
  <c r="AO231" i="1"/>
  <c r="AS231" i="1"/>
  <c r="AP227" i="1"/>
  <c r="AT227" i="1"/>
  <c r="AQ227" i="1"/>
  <c r="AR227" i="1"/>
  <c r="AO227" i="1"/>
  <c r="AS227" i="1"/>
  <c r="AP223" i="1"/>
  <c r="AT223" i="1"/>
  <c r="AQ223" i="1"/>
  <c r="AR223" i="1"/>
  <c r="AO223" i="1"/>
  <c r="AS223" i="1"/>
  <c r="AP219" i="1"/>
  <c r="AT219" i="1"/>
  <c r="AQ219" i="1"/>
  <c r="AR219" i="1"/>
  <c r="AO219" i="1"/>
  <c r="AS219" i="1"/>
  <c r="AP215" i="1"/>
  <c r="AT215" i="1"/>
  <c r="AQ215" i="1"/>
  <c r="AR215" i="1"/>
  <c r="AO215" i="1"/>
  <c r="AS215" i="1"/>
  <c r="AP211" i="1"/>
  <c r="AT211" i="1"/>
  <c r="AQ211" i="1"/>
  <c r="AR211" i="1"/>
  <c r="AO211" i="1"/>
  <c r="AS211" i="1"/>
  <c r="AP207" i="1"/>
  <c r="AT207" i="1"/>
  <c r="AQ207" i="1"/>
  <c r="AR207" i="1"/>
  <c r="AO207" i="1"/>
  <c r="AS207" i="1"/>
  <c r="AP203" i="1"/>
  <c r="AT203" i="1"/>
  <c r="AQ203" i="1"/>
  <c r="AR203" i="1"/>
  <c r="AO203" i="1"/>
  <c r="AS203" i="1"/>
  <c r="AR199" i="1"/>
  <c r="AO199" i="1"/>
  <c r="AS199" i="1"/>
  <c r="AP199" i="1"/>
  <c r="AT199" i="1"/>
  <c r="AQ199" i="1"/>
  <c r="AR195" i="1"/>
  <c r="AO195" i="1"/>
  <c r="AS195" i="1"/>
  <c r="AP195" i="1"/>
  <c r="AT195" i="1"/>
  <c r="AQ195" i="1"/>
  <c r="AR191" i="1"/>
  <c r="AO191" i="1"/>
  <c r="AS191" i="1"/>
  <c r="AP191" i="1"/>
  <c r="AT191" i="1"/>
  <c r="AQ191" i="1"/>
  <c r="AR187" i="1"/>
  <c r="AO187" i="1"/>
  <c r="AS187" i="1"/>
  <c r="AP187" i="1"/>
  <c r="AT187" i="1"/>
  <c r="AQ187" i="1"/>
  <c r="AR183" i="1"/>
  <c r="AO183" i="1"/>
  <c r="AS183" i="1"/>
  <c r="AP183" i="1"/>
  <c r="AT183" i="1"/>
  <c r="AQ183" i="1"/>
  <c r="AR179" i="1"/>
  <c r="AO179" i="1"/>
  <c r="AS179" i="1"/>
  <c r="AP179" i="1"/>
  <c r="AT179" i="1"/>
  <c r="AQ179" i="1"/>
  <c r="AR175" i="1"/>
  <c r="AO175" i="1"/>
  <c r="AS175" i="1"/>
  <c r="AP175" i="1"/>
  <c r="AT175" i="1"/>
  <c r="AQ175" i="1"/>
  <c r="AR171" i="1"/>
  <c r="AO171" i="1"/>
  <c r="AS171" i="1"/>
  <c r="AP171" i="1"/>
  <c r="AT171" i="1"/>
  <c r="AQ171" i="1"/>
  <c r="AR167" i="1"/>
  <c r="AO167" i="1"/>
  <c r="AS167" i="1"/>
  <c r="AP167" i="1"/>
  <c r="AT167" i="1"/>
  <c r="AQ167" i="1"/>
  <c r="AR163" i="1"/>
  <c r="AO163" i="1"/>
  <c r="AS163" i="1"/>
  <c r="AP163" i="1"/>
  <c r="AT163" i="1"/>
  <c r="AQ163" i="1"/>
  <c r="AR159" i="1"/>
  <c r="AO159" i="1"/>
  <c r="AS159" i="1"/>
  <c r="AP159" i="1"/>
  <c r="AT159" i="1"/>
  <c r="AQ159" i="1"/>
  <c r="AR155" i="1"/>
  <c r="AO155" i="1"/>
  <c r="AS155" i="1"/>
  <c r="AP155" i="1"/>
  <c r="AT155" i="1"/>
  <c r="AQ155" i="1"/>
  <c r="AR151" i="1"/>
  <c r="AO151" i="1"/>
  <c r="AS151" i="1"/>
  <c r="AP151" i="1"/>
  <c r="AT151" i="1"/>
  <c r="AQ151" i="1"/>
  <c r="AR147" i="1"/>
  <c r="AO147" i="1"/>
  <c r="AS147" i="1"/>
  <c r="AP147" i="1"/>
  <c r="AT147" i="1"/>
  <c r="AQ147" i="1"/>
  <c r="AR143" i="1"/>
  <c r="AO143" i="1"/>
  <c r="AS143" i="1"/>
  <c r="AP143" i="1"/>
  <c r="AT143" i="1"/>
  <c r="AQ143" i="1"/>
  <c r="AR139" i="1"/>
  <c r="AO139" i="1"/>
  <c r="AS139" i="1"/>
  <c r="AP139" i="1"/>
  <c r="AT139" i="1"/>
  <c r="AQ139" i="1"/>
  <c r="AR135" i="1"/>
  <c r="AO135" i="1"/>
  <c r="AS135" i="1"/>
  <c r="AP135" i="1"/>
  <c r="AT135" i="1"/>
  <c r="AQ135" i="1"/>
  <c r="AR131" i="1"/>
  <c r="AO131" i="1"/>
  <c r="AS131" i="1"/>
  <c r="AP131" i="1"/>
  <c r="AT131" i="1"/>
  <c r="AQ131" i="1"/>
  <c r="AR127" i="1"/>
  <c r="AO127" i="1"/>
  <c r="AS127" i="1"/>
  <c r="AP127" i="1"/>
  <c r="AT127" i="1"/>
  <c r="AQ127" i="1"/>
  <c r="AR123" i="1"/>
  <c r="AO123" i="1"/>
  <c r="AS123" i="1"/>
  <c r="AP123" i="1"/>
  <c r="AT123" i="1"/>
  <c r="AQ123" i="1"/>
  <c r="AR119" i="1"/>
  <c r="AO119" i="1"/>
  <c r="AS119" i="1"/>
  <c r="AP119" i="1"/>
  <c r="AT119" i="1"/>
  <c r="AQ119" i="1"/>
  <c r="AR115" i="1"/>
  <c r="AO115" i="1"/>
  <c r="AS115" i="1"/>
  <c r="AP115" i="1"/>
  <c r="AT115" i="1"/>
  <c r="AQ115" i="1"/>
  <c r="AR111" i="1"/>
  <c r="AO111" i="1"/>
  <c r="AS111" i="1"/>
  <c r="AP111" i="1"/>
  <c r="AT111" i="1"/>
  <c r="AQ111" i="1"/>
  <c r="AR107" i="1"/>
  <c r="AO107" i="1"/>
  <c r="AS107" i="1"/>
  <c r="AP107" i="1"/>
  <c r="AT107" i="1"/>
  <c r="AQ107" i="1"/>
  <c r="AP103" i="1"/>
  <c r="AT103" i="1"/>
  <c r="AQ103" i="1"/>
  <c r="AO103" i="1"/>
  <c r="AR103" i="1"/>
  <c r="AS103" i="1"/>
  <c r="AP99" i="1"/>
  <c r="AT99" i="1"/>
  <c r="AQ99" i="1"/>
  <c r="AR99" i="1"/>
  <c r="AO99" i="1"/>
  <c r="AS99" i="1"/>
  <c r="AP95" i="1"/>
  <c r="AT95" i="1"/>
  <c r="AQ95" i="1"/>
  <c r="AR95" i="1"/>
  <c r="AO95" i="1"/>
  <c r="AS95" i="1"/>
  <c r="AP91" i="1"/>
  <c r="AT91" i="1"/>
  <c r="AQ91" i="1"/>
  <c r="AR91" i="1"/>
  <c r="AO91" i="1"/>
  <c r="AS91" i="1"/>
  <c r="AP87" i="1"/>
  <c r="AT87" i="1"/>
  <c r="AQ87" i="1"/>
  <c r="AR87" i="1"/>
  <c r="AO87" i="1"/>
  <c r="AS87" i="1"/>
  <c r="AP83" i="1"/>
  <c r="AT83" i="1"/>
  <c r="AQ83" i="1"/>
  <c r="AR83" i="1"/>
  <c r="AO83" i="1"/>
  <c r="AS83" i="1"/>
  <c r="AP79" i="1"/>
  <c r="AT79" i="1"/>
  <c r="AQ79" i="1"/>
  <c r="AR79" i="1"/>
  <c r="AO79" i="1"/>
  <c r="AS79" i="1"/>
  <c r="AP75" i="1"/>
  <c r="AT75" i="1"/>
  <c r="AQ75" i="1"/>
  <c r="AR75" i="1"/>
  <c r="AO75" i="1"/>
  <c r="AS75" i="1"/>
  <c r="AP71" i="1"/>
  <c r="AT71" i="1"/>
  <c r="AQ71" i="1"/>
  <c r="AR71" i="1"/>
  <c r="AO71" i="1"/>
  <c r="AS71" i="1"/>
  <c r="AP67" i="1"/>
  <c r="AT67" i="1"/>
  <c r="AQ67" i="1"/>
  <c r="AR67" i="1"/>
  <c r="AO67" i="1"/>
  <c r="AS67" i="1"/>
  <c r="AO63" i="1"/>
  <c r="AS63" i="1"/>
  <c r="AP63" i="1"/>
  <c r="AT63" i="1"/>
  <c r="AR63" i="1"/>
  <c r="AQ63" i="1"/>
  <c r="AO59" i="1"/>
  <c r="AS59" i="1"/>
  <c r="AP59" i="1"/>
  <c r="AT59" i="1"/>
  <c r="AR59" i="1"/>
  <c r="AQ59" i="1"/>
  <c r="AO55" i="1"/>
  <c r="AS55" i="1"/>
  <c r="AP55" i="1"/>
  <c r="AT55" i="1"/>
  <c r="AR55" i="1"/>
  <c r="AQ55" i="1"/>
  <c r="AO51" i="1"/>
  <c r="AS51" i="1"/>
  <c r="AP51" i="1"/>
  <c r="AT51" i="1"/>
  <c r="AR51" i="1"/>
  <c r="AQ51" i="1"/>
  <c r="AO47" i="1"/>
  <c r="AS47" i="1"/>
  <c r="AP47" i="1"/>
  <c r="AT47" i="1"/>
  <c r="AR47" i="1"/>
  <c r="AQ47" i="1"/>
  <c r="AO43" i="1"/>
  <c r="AS43" i="1"/>
  <c r="AP43" i="1"/>
  <c r="AT43" i="1"/>
  <c r="AQ43" i="1"/>
  <c r="AR43" i="1"/>
  <c r="AO39" i="1"/>
  <c r="AS39" i="1"/>
  <c r="AP39" i="1"/>
  <c r="AT39" i="1"/>
  <c r="AQ39" i="1"/>
  <c r="AR39" i="1"/>
  <c r="AO35" i="1"/>
  <c r="AS35" i="1"/>
  <c r="AP35" i="1"/>
  <c r="AT35" i="1"/>
  <c r="AQ35" i="1"/>
  <c r="AR35" i="1"/>
  <c r="AO31" i="1"/>
  <c r="AS31" i="1"/>
  <c r="AP31" i="1"/>
  <c r="AT31" i="1"/>
  <c r="AQ31" i="1"/>
  <c r="AR31" i="1"/>
  <c r="AO27" i="1"/>
  <c r="AS27" i="1"/>
  <c r="AP27" i="1"/>
  <c r="AT27" i="1"/>
  <c r="AQ27" i="1"/>
  <c r="AR27" i="1"/>
  <c r="AO23" i="1"/>
  <c r="AS23" i="1"/>
  <c r="AP23" i="1"/>
  <c r="AT23" i="1"/>
  <c r="AQ23" i="1"/>
  <c r="AR23" i="1"/>
  <c r="AO19" i="1"/>
  <c r="AS19" i="1"/>
  <c r="AP19" i="1"/>
  <c r="AT19" i="1"/>
  <c r="AQ19" i="1"/>
  <c r="AR19" i="1"/>
  <c r="AR453" i="1"/>
  <c r="AQ453" i="1"/>
  <c r="AO453" i="1"/>
  <c r="AS453" i="1"/>
  <c r="AP453" i="1"/>
  <c r="AT453" i="1"/>
  <c r="AR449" i="1"/>
  <c r="AQ449" i="1"/>
  <c r="AO449" i="1"/>
  <c r="AS449" i="1"/>
  <c r="AP449" i="1"/>
  <c r="AT449" i="1"/>
  <c r="AR409" i="1"/>
  <c r="AO409" i="1"/>
  <c r="AS409" i="1"/>
  <c r="AP409" i="1"/>
  <c r="AT409" i="1"/>
  <c r="AQ409" i="1"/>
  <c r="AR393" i="1"/>
  <c r="AO393" i="1"/>
  <c r="AS393" i="1"/>
  <c r="AP393" i="1"/>
  <c r="AT393" i="1"/>
  <c r="AQ393" i="1"/>
  <c r="AR377" i="1"/>
  <c r="AO377" i="1"/>
  <c r="AS377" i="1"/>
  <c r="AP377" i="1"/>
  <c r="AT377" i="1"/>
  <c r="AQ377" i="1"/>
  <c r="AO373" i="1"/>
  <c r="AR373" i="1"/>
  <c r="AS373" i="1"/>
  <c r="AP373" i="1"/>
  <c r="AT373" i="1"/>
  <c r="AQ373" i="1"/>
  <c r="AR369" i="1"/>
  <c r="AO369" i="1"/>
  <c r="AS369" i="1"/>
  <c r="AP369" i="1"/>
  <c r="AT369" i="1"/>
  <c r="AQ369" i="1"/>
  <c r="AR341" i="1"/>
  <c r="AO341" i="1"/>
  <c r="AS341" i="1"/>
  <c r="AP341" i="1"/>
  <c r="AT341" i="1"/>
  <c r="AQ341" i="1"/>
  <c r="AR333" i="1"/>
  <c r="AO333" i="1"/>
  <c r="AS333" i="1"/>
  <c r="AP333" i="1"/>
  <c r="AT333" i="1"/>
  <c r="AQ333" i="1"/>
  <c r="AR321" i="1"/>
  <c r="AO321" i="1"/>
  <c r="AS321" i="1"/>
  <c r="AP321" i="1"/>
  <c r="AT321" i="1"/>
  <c r="AQ321" i="1"/>
  <c r="AR297" i="1"/>
  <c r="AO297" i="1"/>
  <c r="AS297" i="1"/>
  <c r="AP297" i="1"/>
  <c r="AT297" i="1"/>
  <c r="AQ297" i="1"/>
  <c r="AR289" i="1"/>
  <c r="AO289" i="1"/>
  <c r="AS289" i="1"/>
  <c r="AP289" i="1"/>
  <c r="AT289" i="1"/>
  <c r="AQ289" i="1"/>
  <c r="AP285" i="1"/>
  <c r="AT285" i="1"/>
  <c r="AQ285" i="1"/>
  <c r="AR285" i="1"/>
  <c r="AO285" i="1"/>
  <c r="AS285" i="1"/>
  <c r="AP277" i="1"/>
  <c r="AT277" i="1"/>
  <c r="AQ277" i="1"/>
  <c r="AR277" i="1"/>
  <c r="AO277" i="1"/>
  <c r="AS277" i="1"/>
  <c r="AP273" i="1"/>
  <c r="AT273" i="1"/>
  <c r="AQ273" i="1"/>
  <c r="AR273" i="1"/>
  <c r="AS273" i="1"/>
  <c r="AO273" i="1"/>
  <c r="AP265" i="1"/>
  <c r="AT265" i="1"/>
  <c r="AQ265" i="1"/>
  <c r="AR265" i="1"/>
  <c r="AS265" i="1"/>
  <c r="AO265" i="1"/>
  <c r="AP253" i="1"/>
  <c r="AT253" i="1"/>
  <c r="AQ253" i="1"/>
  <c r="AR253" i="1"/>
  <c r="AO253" i="1"/>
  <c r="AS253" i="1"/>
  <c r="AP237" i="1"/>
  <c r="AT237" i="1"/>
  <c r="AQ237" i="1"/>
  <c r="AR237" i="1"/>
  <c r="AO237" i="1"/>
  <c r="AS237" i="1"/>
  <c r="AP221" i="1"/>
  <c r="AT221" i="1"/>
  <c r="AQ221" i="1"/>
  <c r="AR221" i="1"/>
  <c r="AO221" i="1"/>
  <c r="AS221" i="1"/>
  <c r="AP213" i="1"/>
  <c r="AT213" i="1"/>
  <c r="AQ213" i="1"/>
  <c r="AR213" i="1"/>
  <c r="AO213" i="1"/>
  <c r="AS213" i="1"/>
  <c r="AP205" i="1"/>
  <c r="AT205" i="1"/>
  <c r="AQ205" i="1"/>
  <c r="AR205" i="1"/>
  <c r="AO205" i="1"/>
  <c r="AS205" i="1"/>
  <c r="AR201" i="1"/>
  <c r="AO201" i="1"/>
  <c r="AS201" i="1"/>
  <c r="AP201" i="1"/>
  <c r="AT201" i="1"/>
  <c r="AQ201" i="1"/>
  <c r="AR193" i="1"/>
  <c r="AO193" i="1"/>
  <c r="AS193" i="1"/>
  <c r="AP193" i="1"/>
  <c r="AT193" i="1"/>
  <c r="AQ193" i="1"/>
  <c r="AR177" i="1"/>
  <c r="AO177" i="1"/>
  <c r="AS177" i="1"/>
  <c r="AP177" i="1"/>
  <c r="AT177" i="1"/>
  <c r="AQ177" i="1"/>
  <c r="AR169" i="1"/>
  <c r="AO169" i="1"/>
  <c r="AS169" i="1"/>
  <c r="AP169" i="1"/>
  <c r="AT169" i="1"/>
  <c r="AQ169" i="1"/>
  <c r="AR165" i="1"/>
  <c r="AO165" i="1"/>
  <c r="AS165" i="1"/>
  <c r="AP165" i="1"/>
  <c r="AT165" i="1"/>
  <c r="AQ165" i="1"/>
  <c r="AR161" i="1"/>
  <c r="AO161" i="1"/>
  <c r="AS161" i="1"/>
  <c r="AP161" i="1"/>
  <c r="AT161" i="1"/>
  <c r="AQ161" i="1"/>
  <c r="AR153" i="1"/>
  <c r="AO153" i="1"/>
  <c r="AS153" i="1"/>
  <c r="AP153" i="1"/>
  <c r="AT153" i="1"/>
  <c r="AQ153" i="1"/>
  <c r="AR133" i="1"/>
  <c r="AO133" i="1"/>
  <c r="AS133" i="1"/>
  <c r="AP133" i="1"/>
  <c r="AT133" i="1"/>
  <c r="AQ133" i="1"/>
  <c r="AR129" i="1"/>
  <c r="AO129" i="1"/>
  <c r="AS129" i="1"/>
  <c r="AP129" i="1"/>
  <c r="AT129" i="1"/>
  <c r="AQ129" i="1"/>
  <c r="AR125" i="1"/>
  <c r="AO125" i="1"/>
  <c r="AS125" i="1"/>
  <c r="AP125" i="1"/>
  <c r="AT125" i="1"/>
  <c r="AQ125" i="1"/>
  <c r="AP101" i="1"/>
  <c r="AT101" i="1"/>
  <c r="AQ101" i="1"/>
  <c r="AR101" i="1"/>
  <c r="AO101" i="1"/>
  <c r="AS101" i="1"/>
  <c r="AP97" i="1"/>
  <c r="AT97" i="1"/>
  <c r="AQ97" i="1"/>
  <c r="AR97" i="1"/>
  <c r="AS97" i="1"/>
  <c r="AO97" i="1"/>
  <c r="AP93" i="1"/>
  <c r="AT93" i="1"/>
  <c r="AQ93" i="1"/>
  <c r="AR93" i="1"/>
  <c r="AO93" i="1"/>
  <c r="AS93" i="1"/>
  <c r="AP73" i="1"/>
  <c r="AT73" i="1"/>
  <c r="AQ73" i="1"/>
  <c r="AR73" i="1"/>
  <c r="AS73" i="1"/>
  <c r="AO73" i="1"/>
  <c r="AO61" i="1"/>
  <c r="AS61" i="1"/>
  <c r="AP61" i="1"/>
  <c r="AT61" i="1"/>
  <c r="AQ61" i="1"/>
  <c r="AR61" i="1"/>
  <c r="AO57" i="1"/>
  <c r="AS57" i="1"/>
  <c r="AP57" i="1"/>
  <c r="AT57" i="1"/>
  <c r="AQ57" i="1"/>
  <c r="AR57" i="1"/>
  <c r="AO49" i="1"/>
  <c r="AS49" i="1"/>
  <c r="AP49" i="1"/>
  <c r="AT49" i="1"/>
  <c r="AQ49" i="1"/>
  <c r="AR49" i="1"/>
  <c r="AO41" i="1"/>
  <c r="AS41" i="1"/>
  <c r="AP41" i="1"/>
  <c r="AT41" i="1"/>
  <c r="AQ41" i="1"/>
  <c r="AR41" i="1"/>
  <c r="AO37" i="1"/>
  <c r="AS37" i="1"/>
  <c r="AP37" i="1"/>
  <c r="AT37" i="1"/>
  <c r="AQ37" i="1"/>
  <c r="AR37" i="1"/>
  <c r="AO29" i="1"/>
  <c r="AS29" i="1"/>
  <c r="AP29" i="1"/>
  <c r="AT29" i="1"/>
  <c r="AQ29" i="1"/>
  <c r="AR29" i="1"/>
  <c r="AO21" i="1"/>
  <c r="AS21" i="1"/>
  <c r="AP21" i="1"/>
  <c r="AT21" i="1"/>
  <c r="AQ21" i="1"/>
  <c r="AR21" i="1"/>
  <c r="AO15" i="1"/>
  <c r="AS15" i="1"/>
  <c r="AP15" i="1"/>
  <c r="AT15" i="1"/>
  <c r="AQ15" i="1"/>
  <c r="AR15" i="1"/>
  <c r="AO11" i="1"/>
  <c r="AS11" i="1"/>
  <c r="AP11" i="1"/>
  <c r="AT11" i="1"/>
  <c r="AQ11" i="1"/>
  <c r="AR11" i="1"/>
  <c r="AP500" i="1"/>
  <c r="AT500" i="1"/>
  <c r="AS500" i="1"/>
  <c r="AQ500" i="1"/>
  <c r="AO500" i="1"/>
  <c r="AR500" i="1"/>
  <c r="AP496" i="1"/>
  <c r="AT496" i="1"/>
  <c r="AO496" i="1"/>
  <c r="AQ496" i="1"/>
  <c r="AS496" i="1"/>
  <c r="AR496" i="1"/>
  <c r="AP492" i="1"/>
  <c r="AT492" i="1"/>
  <c r="AS492" i="1"/>
  <c r="AQ492" i="1"/>
  <c r="AO492" i="1"/>
  <c r="AR492" i="1"/>
  <c r="AP488" i="1"/>
  <c r="AT488" i="1"/>
  <c r="AS488" i="1"/>
  <c r="AQ488" i="1"/>
  <c r="AO488" i="1"/>
  <c r="AR488" i="1"/>
  <c r="AP484" i="1"/>
  <c r="AT484" i="1"/>
  <c r="AS484" i="1"/>
  <c r="AQ484" i="1"/>
  <c r="AO484" i="1"/>
  <c r="AR484" i="1"/>
  <c r="AP480" i="1"/>
  <c r="AT480" i="1"/>
  <c r="AQ480" i="1"/>
  <c r="AS480" i="1"/>
  <c r="AR480" i="1"/>
  <c r="AO480" i="1"/>
  <c r="AP476" i="1"/>
  <c r="AT476" i="1"/>
  <c r="AS476" i="1"/>
  <c r="AQ476" i="1"/>
  <c r="AR476" i="1"/>
  <c r="AO476" i="1"/>
  <c r="AP472" i="1"/>
  <c r="AT472" i="1"/>
  <c r="AS472" i="1"/>
  <c r="AQ472" i="1"/>
  <c r="AR472" i="1"/>
  <c r="AO472" i="1"/>
  <c r="AP468" i="1"/>
  <c r="AT468" i="1"/>
  <c r="AS468" i="1"/>
  <c r="AQ468" i="1"/>
  <c r="AR468" i="1"/>
  <c r="AO468" i="1"/>
  <c r="AP464" i="1"/>
  <c r="AT464" i="1"/>
  <c r="AS464" i="1"/>
  <c r="AQ464" i="1"/>
  <c r="AR464" i="1"/>
  <c r="AO464" i="1"/>
  <c r="AP460" i="1"/>
  <c r="AT460" i="1"/>
  <c r="AS460" i="1"/>
  <c r="AQ460" i="1"/>
  <c r="AR460" i="1"/>
  <c r="AO460" i="1"/>
  <c r="AP456" i="1"/>
  <c r="AT456" i="1"/>
  <c r="AS456" i="1"/>
  <c r="AQ456" i="1"/>
  <c r="AR456" i="1"/>
  <c r="AO456" i="1"/>
  <c r="AP452" i="1"/>
  <c r="AT452" i="1"/>
  <c r="AQ452" i="1"/>
  <c r="AS452" i="1"/>
  <c r="AR452" i="1"/>
  <c r="AO452" i="1"/>
  <c r="AP448" i="1"/>
  <c r="AT448" i="1"/>
  <c r="AQ448" i="1"/>
  <c r="AS448" i="1"/>
  <c r="AR448" i="1"/>
  <c r="AO448" i="1"/>
  <c r="AP444" i="1"/>
  <c r="AT444" i="1"/>
  <c r="AO444" i="1"/>
  <c r="AQ444" i="1"/>
  <c r="AS444" i="1"/>
  <c r="AR444" i="1"/>
  <c r="AP440" i="1"/>
  <c r="AT440" i="1"/>
  <c r="AO440" i="1"/>
  <c r="AQ440" i="1"/>
  <c r="AR440" i="1"/>
  <c r="AS440" i="1"/>
  <c r="AP436" i="1"/>
  <c r="AT436" i="1"/>
  <c r="AQ436" i="1"/>
  <c r="AO436" i="1"/>
  <c r="AR436" i="1"/>
  <c r="AS436" i="1"/>
  <c r="AP432" i="1"/>
  <c r="AT432" i="1"/>
  <c r="AO432" i="1"/>
  <c r="AQ432" i="1"/>
  <c r="AR432" i="1"/>
  <c r="AS432" i="1"/>
  <c r="AP428" i="1"/>
  <c r="AT428" i="1"/>
  <c r="AO428" i="1"/>
  <c r="AQ428" i="1"/>
  <c r="AR428" i="1"/>
  <c r="AS428" i="1"/>
  <c r="AP424" i="1"/>
  <c r="AT424" i="1"/>
  <c r="AO424" i="1"/>
  <c r="AQ424" i="1"/>
  <c r="AR424" i="1"/>
  <c r="AS424" i="1"/>
  <c r="AP420" i="1"/>
  <c r="AT420" i="1"/>
  <c r="AS420" i="1"/>
  <c r="AQ420" i="1"/>
  <c r="AR420" i="1"/>
  <c r="AO420" i="1"/>
  <c r="AP416" i="1"/>
  <c r="AT416" i="1"/>
  <c r="AS416" i="1"/>
  <c r="AQ416" i="1"/>
  <c r="AR416" i="1"/>
  <c r="AO416" i="1"/>
  <c r="AP412" i="1"/>
  <c r="AT412" i="1"/>
  <c r="AO412" i="1"/>
  <c r="AQ412" i="1"/>
  <c r="AS412" i="1"/>
  <c r="AR412" i="1"/>
  <c r="AP408" i="1"/>
  <c r="AT408" i="1"/>
  <c r="AO408" i="1"/>
  <c r="AQ408" i="1"/>
  <c r="AS408" i="1"/>
  <c r="AR408" i="1"/>
  <c r="AP404" i="1"/>
  <c r="AT404" i="1"/>
  <c r="AO404" i="1"/>
  <c r="AQ404" i="1"/>
  <c r="AS404" i="1"/>
  <c r="AR404" i="1"/>
  <c r="AP400" i="1"/>
  <c r="AT400" i="1"/>
  <c r="AO400" i="1"/>
  <c r="AQ400" i="1"/>
  <c r="AR400" i="1"/>
  <c r="AS400" i="1"/>
  <c r="AP396" i="1"/>
  <c r="AT396" i="1"/>
  <c r="AS396" i="1"/>
  <c r="AQ396" i="1"/>
  <c r="AR396" i="1"/>
  <c r="AO396" i="1"/>
  <c r="AP392" i="1"/>
  <c r="AT392" i="1"/>
  <c r="AS392" i="1"/>
  <c r="AQ392" i="1"/>
  <c r="AO392" i="1"/>
  <c r="AR392" i="1"/>
  <c r="AP388" i="1"/>
  <c r="AT388" i="1"/>
  <c r="AS388" i="1"/>
  <c r="AQ388" i="1"/>
  <c r="AO388" i="1"/>
  <c r="AR388" i="1"/>
  <c r="AP384" i="1"/>
  <c r="AT384" i="1"/>
  <c r="AO384" i="1"/>
  <c r="AQ384" i="1"/>
  <c r="AS384" i="1"/>
  <c r="AR384" i="1"/>
  <c r="AP380" i="1"/>
  <c r="AT380" i="1"/>
  <c r="AS380" i="1"/>
  <c r="AQ380" i="1"/>
  <c r="AO380" i="1"/>
  <c r="AR380" i="1"/>
  <c r="AP376" i="1"/>
  <c r="AT376" i="1"/>
  <c r="AO376" i="1"/>
  <c r="AQ376" i="1"/>
  <c r="AS376" i="1"/>
  <c r="AR376" i="1"/>
  <c r="AP372" i="1"/>
  <c r="AT372" i="1"/>
  <c r="AQ372" i="1"/>
  <c r="AR372" i="1"/>
  <c r="AO372" i="1"/>
  <c r="AS372" i="1"/>
  <c r="AP368" i="1"/>
  <c r="AT368" i="1"/>
  <c r="AQ368" i="1"/>
  <c r="AR368" i="1"/>
  <c r="AS368" i="1"/>
  <c r="AO368" i="1"/>
  <c r="AP364" i="1"/>
  <c r="AT364" i="1"/>
  <c r="AQ364" i="1"/>
  <c r="AR364" i="1"/>
  <c r="AO364" i="1"/>
  <c r="AS364" i="1"/>
  <c r="AP360" i="1"/>
  <c r="AT360" i="1"/>
  <c r="AQ360" i="1"/>
  <c r="AR360" i="1"/>
  <c r="AS360" i="1"/>
  <c r="AO360" i="1"/>
  <c r="AP356" i="1"/>
  <c r="AT356" i="1"/>
  <c r="AQ356" i="1"/>
  <c r="AR356" i="1"/>
  <c r="AO356" i="1"/>
  <c r="AS356" i="1"/>
  <c r="AP352" i="1"/>
  <c r="AT352" i="1"/>
  <c r="AQ352" i="1"/>
  <c r="AR352" i="1"/>
  <c r="AS352" i="1"/>
  <c r="AO352" i="1"/>
  <c r="AP348" i="1"/>
  <c r="AT348" i="1"/>
  <c r="AQ348" i="1"/>
  <c r="AR348" i="1"/>
  <c r="AO348" i="1"/>
  <c r="AS348" i="1"/>
  <c r="AP344" i="1"/>
  <c r="AT344" i="1"/>
  <c r="AQ344" i="1"/>
  <c r="AR344" i="1"/>
  <c r="AS344" i="1"/>
  <c r="AO344" i="1"/>
  <c r="AP340" i="1"/>
  <c r="AT340" i="1"/>
  <c r="AQ340" i="1"/>
  <c r="AR340" i="1"/>
  <c r="AO340" i="1"/>
  <c r="AS340" i="1"/>
  <c r="AP336" i="1"/>
  <c r="AT336" i="1"/>
  <c r="AQ336" i="1"/>
  <c r="AR336" i="1"/>
  <c r="AS336" i="1"/>
  <c r="AO336" i="1"/>
  <c r="AP332" i="1"/>
  <c r="AT332" i="1"/>
  <c r="AQ332" i="1"/>
  <c r="AR332" i="1"/>
  <c r="AO332" i="1"/>
  <c r="AS332" i="1"/>
  <c r="AP328" i="1"/>
  <c r="AT328" i="1"/>
  <c r="AQ328" i="1"/>
  <c r="AR328" i="1"/>
  <c r="AS328" i="1"/>
  <c r="AO328" i="1"/>
  <c r="AP324" i="1"/>
  <c r="AT324" i="1"/>
  <c r="AQ324" i="1"/>
  <c r="AR324" i="1"/>
  <c r="AO324" i="1"/>
  <c r="AS324" i="1"/>
  <c r="AP320" i="1"/>
  <c r="AT320" i="1"/>
  <c r="AQ320" i="1"/>
  <c r="AR320" i="1"/>
  <c r="AS320" i="1"/>
  <c r="AO320" i="1"/>
  <c r="AP316" i="1"/>
  <c r="AT316" i="1"/>
  <c r="AQ316" i="1"/>
  <c r="AR316" i="1"/>
  <c r="AO316" i="1"/>
  <c r="AS316" i="1"/>
  <c r="AP312" i="1"/>
  <c r="AT312" i="1"/>
  <c r="AQ312" i="1"/>
  <c r="AR312" i="1"/>
  <c r="AS312" i="1"/>
  <c r="AO312" i="1"/>
  <c r="AP308" i="1"/>
  <c r="AT308" i="1"/>
  <c r="AQ308" i="1"/>
  <c r="AR308" i="1"/>
  <c r="AO308" i="1"/>
  <c r="AS308" i="1"/>
  <c r="AP304" i="1"/>
  <c r="AT304" i="1"/>
  <c r="AQ304" i="1"/>
  <c r="AR304" i="1"/>
  <c r="AS304" i="1"/>
  <c r="AO304" i="1"/>
  <c r="AP300" i="1"/>
  <c r="AT300" i="1"/>
  <c r="AQ300" i="1"/>
  <c r="AR300" i="1"/>
  <c r="AO300" i="1"/>
  <c r="AS300" i="1"/>
  <c r="AP296" i="1"/>
  <c r="AT296" i="1"/>
  <c r="AQ296" i="1"/>
  <c r="AR296" i="1"/>
  <c r="AS296" i="1"/>
  <c r="AO296" i="1"/>
  <c r="AP292" i="1"/>
  <c r="AT292" i="1"/>
  <c r="AQ292" i="1"/>
  <c r="AR292" i="1"/>
  <c r="AO292" i="1"/>
  <c r="AS292" i="1"/>
  <c r="AP288" i="1"/>
  <c r="AT288" i="1"/>
  <c r="AQ288" i="1"/>
  <c r="AR288" i="1"/>
  <c r="AS288" i="1"/>
  <c r="AO288" i="1"/>
  <c r="AR284" i="1"/>
  <c r="AO284" i="1"/>
  <c r="AS284" i="1"/>
  <c r="AP284" i="1"/>
  <c r="AT284" i="1"/>
  <c r="AQ284" i="1"/>
  <c r="AR280" i="1"/>
  <c r="AO280" i="1"/>
  <c r="AS280" i="1"/>
  <c r="AP280" i="1"/>
  <c r="AT280" i="1"/>
  <c r="AQ280" i="1"/>
  <c r="AR276" i="1"/>
  <c r="AO276" i="1"/>
  <c r="AS276" i="1"/>
  <c r="AP276" i="1"/>
  <c r="AT276" i="1"/>
  <c r="AQ276" i="1"/>
  <c r="AR272" i="1"/>
  <c r="AO272" i="1"/>
  <c r="AS272" i="1"/>
  <c r="AP272" i="1"/>
  <c r="AT272" i="1"/>
  <c r="AQ272" i="1"/>
  <c r="AR268" i="1"/>
  <c r="AO268" i="1"/>
  <c r="AS268" i="1"/>
  <c r="AP268" i="1"/>
  <c r="AT268" i="1"/>
  <c r="AQ268" i="1"/>
  <c r="AR264" i="1"/>
  <c r="AO264" i="1"/>
  <c r="AS264" i="1"/>
  <c r="AP264" i="1"/>
  <c r="AT264" i="1"/>
  <c r="AQ264" i="1"/>
  <c r="AR260" i="1"/>
  <c r="AO260" i="1"/>
  <c r="AS260" i="1"/>
  <c r="AP260" i="1"/>
  <c r="AT260" i="1"/>
  <c r="AQ260" i="1"/>
  <c r="AR256" i="1"/>
  <c r="AO256" i="1"/>
  <c r="AS256" i="1"/>
  <c r="AP256" i="1"/>
  <c r="AT256" i="1"/>
  <c r="AQ256" i="1"/>
  <c r="AR252" i="1"/>
  <c r="AO252" i="1"/>
  <c r="AS252" i="1"/>
  <c r="AP252" i="1"/>
  <c r="AT252" i="1"/>
  <c r="AQ252" i="1"/>
  <c r="AR248" i="1"/>
  <c r="AO248" i="1"/>
  <c r="AS248" i="1"/>
  <c r="AP248" i="1"/>
  <c r="AT248" i="1"/>
  <c r="AQ248" i="1"/>
  <c r="AR244" i="1"/>
  <c r="AO244" i="1"/>
  <c r="AS244" i="1"/>
  <c r="AP244" i="1"/>
  <c r="AT244" i="1"/>
  <c r="AQ244" i="1"/>
  <c r="AR240" i="1"/>
  <c r="AO240" i="1"/>
  <c r="AS240" i="1"/>
  <c r="AP240" i="1"/>
  <c r="AT240" i="1"/>
  <c r="AQ240" i="1"/>
  <c r="AR236" i="1"/>
  <c r="AO236" i="1"/>
  <c r="AS236" i="1"/>
  <c r="AP236" i="1"/>
  <c r="AT236" i="1"/>
  <c r="AQ236" i="1"/>
  <c r="AR232" i="1"/>
  <c r="AO232" i="1"/>
  <c r="AS232" i="1"/>
  <c r="AP232" i="1"/>
  <c r="AT232" i="1"/>
  <c r="AQ232" i="1"/>
  <c r="AR228" i="1"/>
  <c r="AO228" i="1"/>
  <c r="AS228" i="1"/>
  <c r="AP228" i="1"/>
  <c r="AT228" i="1"/>
  <c r="AQ228" i="1"/>
  <c r="AR224" i="1"/>
  <c r="AO224" i="1"/>
  <c r="AS224" i="1"/>
  <c r="AP224" i="1"/>
  <c r="AT224" i="1"/>
  <c r="AQ224" i="1"/>
  <c r="AR220" i="1"/>
  <c r="AO220" i="1"/>
  <c r="AS220" i="1"/>
  <c r="AP220" i="1"/>
  <c r="AT220" i="1"/>
  <c r="AQ220" i="1"/>
  <c r="AR216" i="1"/>
  <c r="AO216" i="1"/>
  <c r="AS216" i="1"/>
  <c r="AP216" i="1"/>
  <c r="AT216" i="1"/>
  <c r="AQ216" i="1"/>
  <c r="AR212" i="1"/>
  <c r="AO212" i="1"/>
  <c r="AS212" i="1"/>
  <c r="AP212" i="1"/>
  <c r="AT212" i="1"/>
  <c r="AQ212" i="1"/>
  <c r="AR208" i="1"/>
  <c r="AO208" i="1"/>
  <c r="AS208" i="1"/>
  <c r="AP208" i="1"/>
  <c r="AT208" i="1"/>
  <c r="AQ208" i="1"/>
  <c r="AR204" i="1"/>
  <c r="AO204" i="1"/>
  <c r="AS204" i="1"/>
  <c r="AP204" i="1"/>
  <c r="AT204" i="1"/>
  <c r="AQ204" i="1"/>
  <c r="AP200" i="1"/>
  <c r="AT200" i="1"/>
  <c r="AQ200" i="1"/>
  <c r="AR200" i="1"/>
  <c r="AO200" i="1"/>
  <c r="AS200" i="1"/>
  <c r="AP196" i="1"/>
  <c r="AT196" i="1"/>
  <c r="AQ196" i="1"/>
  <c r="AR196" i="1"/>
  <c r="AS196" i="1"/>
  <c r="AO196" i="1"/>
  <c r="AP192" i="1"/>
  <c r="AT192" i="1"/>
  <c r="AQ192" i="1"/>
  <c r="AR192" i="1"/>
  <c r="AO192" i="1"/>
  <c r="AS192" i="1"/>
  <c r="AP188" i="1"/>
  <c r="AT188" i="1"/>
  <c r="AQ188" i="1"/>
  <c r="AR188" i="1"/>
  <c r="AS188" i="1"/>
  <c r="AO188" i="1"/>
  <c r="AP184" i="1"/>
  <c r="AT184" i="1"/>
  <c r="AQ184" i="1"/>
  <c r="AR184" i="1"/>
  <c r="AO184" i="1"/>
  <c r="AS184" i="1"/>
  <c r="AP180" i="1"/>
  <c r="AT180" i="1"/>
  <c r="AQ180" i="1"/>
  <c r="AR180" i="1"/>
  <c r="AS180" i="1"/>
  <c r="AO180" i="1"/>
  <c r="AP176" i="1"/>
  <c r="AT176" i="1"/>
  <c r="AQ176" i="1"/>
  <c r="AR176" i="1"/>
  <c r="AO176" i="1"/>
  <c r="AS176" i="1"/>
  <c r="AP172" i="1"/>
  <c r="AT172" i="1"/>
  <c r="AQ172" i="1"/>
  <c r="AR172" i="1"/>
  <c r="AS172" i="1"/>
  <c r="AO172" i="1"/>
  <c r="AP168" i="1"/>
  <c r="AT168" i="1"/>
  <c r="AQ168" i="1"/>
  <c r="AR168" i="1"/>
  <c r="AO168" i="1"/>
  <c r="AS168" i="1"/>
  <c r="AP164" i="1"/>
  <c r="AT164" i="1"/>
  <c r="AQ164" i="1"/>
  <c r="AR164" i="1"/>
  <c r="AS164" i="1"/>
  <c r="AO164" i="1"/>
  <c r="AP160" i="1"/>
  <c r="AT160" i="1"/>
  <c r="AQ160" i="1"/>
  <c r="AR160" i="1"/>
  <c r="AO160" i="1"/>
  <c r="AS160" i="1"/>
  <c r="AP156" i="1"/>
  <c r="AT156" i="1"/>
  <c r="AQ156" i="1"/>
  <c r="AR156" i="1"/>
  <c r="AS156" i="1"/>
  <c r="AO156" i="1"/>
  <c r="AP152" i="1"/>
  <c r="AT152" i="1"/>
  <c r="AQ152" i="1"/>
  <c r="AR152" i="1"/>
  <c r="AO152" i="1"/>
  <c r="AS152" i="1"/>
  <c r="AP148" i="1"/>
  <c r="AT148" i="1"/>
  <c r="AQ148" i="1"/>
  <c r="AR148" i="1"/>
  <c r="AS148" i="1"/>
  <c r="AO148" i="1"/>
  <c r="AP144" i="1"/>
  <c r="AT144" i="1"/>
  <c r="AQ144" i="1"/>
  <c r="AR144" i="1"/>
  <c r="AO144" i="1"/>
  <c r="AS144" i="1"/>
  <c r="AP140" i="1"/>
  <c r="AT140" i="1"/>
  <c r="AQ140" i="1"/>
  <c r="AR140" i="1"/>
  <c r="AS140" i="1"/>
  <c r="AO140" i="1"/>
  <c r="AP136" i="1"/>
  <c r="AT136" i="1"/>
  <c r="AQ136" i="1"/>
  <c r="AR136" i="1"/>
  <c r="AO136" i="1"/>
  <c r="AS136" i="1"/>
  <c r="AP132" i="1"/>
  <c r="AT132" i="1"/>
  <c r="AQ132" i="1"/>
  <c r="AR132" i="1"/>
  <c r="AS132" i="1"/>
  <c r="AO132" i="1"/>
  <c r="AP128" i="1"/>
  <c r="AT128" i="1"/>
  <c r="AQ128" i="1"/>
  <c r="AR128" i="1"/>
  <c r="AO128" i="1"/>
  <c r="AS128" i="1"/>
  <c r="AP124" i="1"/>
  <c r="AT124" i="1"/>
  <c r="AQ124" i="1"/>
  <c r="AR124" i="1"/>
  <c r="AS124" i="1"/>
  <c r="AO124" i="1"/>
  <c r="AP120" i="1"/>
  <c r="AT120" i="1"/>
  <c r="AQ120" i="1"/>
  <c r="AR120" i="1"/>
  <c r="AO120" i="1"/>
  <c r="AS120" i="1"/>
  <c r="AP116" i="1"/>
  <c r="AT116" i="1"/>
  <c r="AQ116" i="1"/>
  <c r="AR116" i="1"/>
  <c r="AS116" i="1"/>
  <c r="AO116" i="1"/>
  <c r="AP112" i="1"/>
  <c r="AT112" i="1"/>
  <c r="AQ112" i="1"/>
  <c r="AR112" i="1"/>
  <c r="AO112" i="1"/>
  <c r="AS112" i="1"/>
  <c r="AP108" i="1"/>
  <c r="AT108" i="1"/>
  <c r="AQ108" i="1"/>
  <c r="AR108" i="1"/>
  <c r="AS108" i="1"/>
  <c r="AO108" i="1"/>
  <c r="AP104" i="1"/>
  <c r="AT104" i="1"/>
  <c r="AQ104" i="1"/>
  <c r="AR104" i="1"/>
  <c r="AO104" i="1"/>
  <c r="AS104" i="1"/>
  <c r="AR100" i="1"/>
  <c r="AO100" i="1"/>
  <c r="AS100" i="1"/>
  <c r="AP100" i="1"/>
  <c r="AT100" i="1"/>
  <c r="AQ100" i="1"/>
  <c r="AR96" i="1"/>
  <c r="AO96" i="1"/>
  <c r="AS96" i="1"/>
  <c r="AP96" i="1"/>
  <c r="AT96" i="1"/>
  <c r="AQ96" i="1"/>
  <c r="AR92" i="1"/>
  <c r="AO92" i="1"/>
  <c r="AS92" i="1"/>
  <c r="AP92" i="1"/>
  <c r="AT92" i="1"/>
  <c r="AQ92" i="1"/>
  <c r="AR88" i="1"/>
  <c r="AO88" i="1"/>
  <c r="AS88" i="1"/>
  <c r="AP88" i="1"/>
  <c r="AT88" i="1"/>
  <c r="AQ88" i="1"/>
  <c r="AR84" i="1"/>
  <c r="AO84" i="1"/>
  <c r="AS84" i="1"/>
  <c r="AP84" i="1"/>
  <c r="AT84" i="1"/>
  <c r="AQ84" i="1"/>
  <c r="AR80" i="1"/>
  <c r="AO80" i="1"/>
  <c r="AS80" i="1"/>
  <c r="AP80" i="1"/>
  <c r="AT80" i="1"/>
  <c r="AQ80" i="1"/>
  <c r="AR76" i="1"/>
  <c r="AO76" i="1"/>
  <c r="AS76" i="1"/>
  <c r="AP76" i="1"/>
  <c r="AT76" i="1"/>
  <c r="AQ76" i="1"/>
  <c r="AR72" i="1"/>
  <c r="AO72" i="1"/>
  <c r="AS72" i="1"/>
  <c r="AP72" i="1"/>
  <c r="AT72" i="1"/>
  <c r="AQ72" i="1"/>
  <c r="AR68" i="1"/>
  <c r="AO68" i="1"/>
  <c r="AS68" i="1"/>
  <c r="AP68" i="1"/>
  <c r="AT68" i="1"/>
  <c r="AQ68" i="1"/>
  <c r="AQ64" i="1"/>
  <c r="AR64" i="1"/>
  <c r="AT64" i="1"/>
  <c r="AO64" i="1"/>
  <c r="AP64" i="1"/>
  <c r="AS64" i="1"/>
  <c r="AQ60" i="1"/>
  <c r="AR60" i="1"/>
  <c r="AT60" i="1"/>
  <c r="AO60" i="1"/>
  <c r="AP60" i="1"/>
  <c r="AS60" i="1"/>
  <c r="AQ56" i="1"/>
  <c r="AR56" i="1"/>
  <c r="AT56" i="1"/>
  <c r="AO56" i="1"/>
  <c r="AP56" i="1"/>
  <c r="AS56" i="1"/>
  <c r="AQ52" i="1"/>
  <c r="AR52" i="1"/>
  <c r="AT52" i="1"/>
  <c r="AO52" i="1"/>
  <c r="AP52" i="1"/>
  <c r="AS52" i="1"/>
  <c r="AQ48" i="1"/>
  <c r="AR48" i="1"/>
  <c r="AT48" i="1"/>
  <c r="AO48" i="1"/>
  <c r="AP48" i="1"/>
  <c r="AS48" i="1"/>
  <c r="AQ44" i="1"/>
  <c r="AR44" i="1"/>
  <c r="AO44" i="1"/>
  <c r="AS44" i="1"/>
  <c r="AP44" i="1"/>
  <c r="AT44" i="1"/>
  <c r="AQ40" i="1"/>
  <c r="AR40" i="1"/>
  <c r="AO40" i="1"/>
  <c r="AS40" i="1"/>
  <c r="AP40" i="1"/>
  <c r="AT40" i="1"/>
  <c r="AQ36" i="1"/>
  <c r="AR36" i="1"/>
  <c r="AO36" i="1"/>
  <c r="AS36" i="1"/>
  <c r="AP36" i="1"/>
  <c r="AT36" i="1"/>
  <c r="AQ32" i="1"/>
  <c r="AR32" i="1"/>
  <c r="AO32" i="1"/>
  <c r="AS32" i="1"/>
  <c r="AP32" i="1"/>
  <c r="AT32" i="1"/>
  <c r="AQ28" i="1"/>
  <c r="AR28" i="1"/>
  <c r="AO28" i="1"/>
  <c r="AS28" i="1"/>
  <c r="AP28" i="1"/>
  <c r="AT28" i="1"/>
  <c r="AQ24" i="1"/>
  <c r="AR24" i="1"/>
  <c r="AO24" i="1"/>
  <c r="AS24" i="1"/>
  <c r="AP24" i="1"/>
  <c r="AT24" i="1"/>
  <c r="AQ20" i="1"/>
  <c r="AR20" i="1"/>
  <c r="AO20" i="1"/>
  <c r="AS20" i="1"/>
  <c r="AP20" i="1"/>
  <c r="AT20" i="1"/>
  <c r="Y264" i="1"/>
  <c r="Y200" i="1"/>
  <c r="X56" i="1"/>
  <c r="Y136" i="1"/>
  <c r="Y328" i="1"/>
  <c r="Y72" i="1"/>
  <c r="Y371" i="1"/>
  <c r="Y419" i="1"/>
  <c r="Y355" i="1"/>
  <c r="Y312" i="1"/>
  <c r="Y248" i="1"/>
  <c r="Y184" i="1"/>
  <c r="Y120" i="1"/>
  <c r="Y403" i="1"/>
  <c r="Y346" i="1"/>
  <c r="Y296" i="1"/>
  <c r="Y232" i="1"/>
  <c r="Y168" i="1"/>
  <c r="Y104" i="1"/>
  <c r="Y40" i="1"/>
  <c r="Y387" i="1"/>
  <c r="Y338" i="1"/>
  <c r="Y280" i="1"/>
  <c r="Y216" i="1"/>
  <c r="Y152" i="1"/>
  <c r="Y88" i="1"/>
  <c r="Y24" i="1"/>
  <c r="X15" i="1"/>
  <c r="Y15" i="1"/>
  <c r="X440" i="1"/>
  <c r="Y440" i="1"/>
  <c r="X424" i="1"/>
  <c r="Y424" i="1"/>
  <c r="X496" i="1"/>
  <c r="Y496" i="1"/>
  <c r="X492" i="1"/>
  <c r="Y492" i="1"/>
  <c r="X488" i="1"/>
  <c r="Y488" i="1"/>
  <c r="X480" i="1"/>
  <c r="Y480" i="1"/>
  <c r="X476" i="1"/>
  <c r="Y476" i="1"/>
  <c r="X464" i="1"/>
  <c r="Y464" i="1"/>
  <c r="X460" i="1"/>
  <c r="Y460" i="1"/>
  <c r="X452" i="1"/>
  <c r="Y452" i="1"/>
  <c r="X444" i="1"/>
  <c r="Y444" i="1"/>
  <c r="X436" i="1"/>
  <c r="Y436" i="1"/>
  <c r="X428" i="1"/>
  <c r="Y428" i="1"/>
  <c r="X420" i="1"/>
  <c r="Y420" i="1"/>
  <c r="X412" i="1"/>
  <c r="Y412" i="1"/>
  <c r="X408" i="1"/>
  <c r="Y408" i="1"/>
  <c r="X404" i="1"/>
  <c r="Y404" i="1"/>
  <c r="X396" i="1"/>
  <c r="Y396" i="1"/>
  <c r="X392" i="1"/>
  <c r="Y392" i="1"/>
  <c r="X384" i="1"/>
  <c r="Y384" i="1"/>
  <c r="X380" i="1"/>
  <c r="Y380" i="1"/>
  <c r="X376" i="1"/>
  <c r="Y376" i="1"/>
  <c r="X372" i="1"/>
  <c r="Y372" i="1"/>
  <c r="X368" i="1"/>
  <c r="Y368" i="1"/>
  <c r="X364" i="1"/>
  <c r="Y364" i="1"/>
  <c r="X360" i="1"/>
  <c r="Y360" i="1"/>
  <c r="X356" i="1"/>
  <c r="Y356" i="1"/>
  <c r="Y499" i="1"/>
  <c r="Y483" i="1"/>
  <c r="Y467" i="1"/>
  <c r="Y451" i="1"/>
  <c r="Y435" i="1"/>
  <c r="X14" i="1"/>
  <c r="Y14" i="1"/>
  <c r="X497" i="1"/>
  <c r="Y497" i="1"/>
  <c r="X493" i="1"/>
  <c r="Y493" i="1"/>
  <c r="X489" i="1"/>
  <c r="Y489" i="1"/>
  <c r="X485" i="1"/>
  <c r="Y485" i="1"/>
  <c r="X481" i="1"/>
  <c r="Y481" i="1"/>
  <c r="X477" i="1"/>
  <c r="Y477" i="1"/>
  <c r="X473" i="1"/>
  <c r="Y473" i="1"/>
  <c r="X469" i="1"/>
  <c r="Y469" i="1"/>
  <c r="X465" i="1"/>
  <c r="Y465" i="1"/>
  <c r="X461" i="1"/>
  <c r="Y461" i="1"/>
  <c r="X457" i="1"/>
  <c r="Y457" i="1"/>
  <c r="X453" i="1"/>
  <c r="Y453" i="1"/>
  <c r="X449" i="1"/>
  <c r="Y449" i="1"/>
  <c r="X445" i="1"/>
  <c r="Y445" i="1"/>
  <c r="X441" i="1"/>
  <c r="Y441" i="1"/>
  <c r="X437" i="1"/>
  <c r="Y437" i="1"/>
  <c r="X433" i="1"/>
  <c r="Y433" i="1"/>
  <c r="X429" i="1"/>
  <c r="Y429" i="1"/>
  <c r="X425" i="1"/>
  <c r="Y425" i="1"/>
  <c r="X421" i="1"/>
  <c r="Y421" i="1"/>
  <c r="X417" i="1"/>
  <c r="Y417" i="1"/>
  <c r="X413" i="1"/>
  <c r="Y413" i="1"/>
  <c r="X409" i="1"/>
  <c r="Y409" i="1"/>
  <c r="X405" i="1"/>
  <c r="Y405" i="1"/>
  <c r="X401" i="1"/>
  <c r="Y401" i="1"/>
  <c r="X397" i="1"/>
  <c r="Y397" i="1"/>
  <c r="X393" i="1"/>
  <c r="Y393" i="1"/>
  <c r="X389" i="1"/>
  <c r="Y389" i="1"/>
  <c r="X385" i="1"/>
  <c r="Y385" i="1"/>
  <c r="X381" i="1"/>
  <c r="Y381" i="1"/>
  <c r="X377" i="1"/>
  <c r="Y377" i="1"/>
  <c r="X373" i="1"/>
  <c r="Y373" i="1"/>
  <c r="X369" i="1"/>
  <c r="Y369" i="1"/>
  <c r="X365" i="1"/>
  <c r="Y365" i="1"/>
  <c r="X361" i="1"/>
  <c r="Y361" i="1"/>
  <c r="X357" i="1"/>
  <c r="Y357" i="1"/>
  <c r="X353" i="1"/>
  <c r="Y353" i="1"/>
  <c r="X349" i="1"/>
  <c r="Y349" i="1"/>
  <c r="X345" i="1"/>
  <c r="Y345" i="1"/>
  <c r="X341" i="1"/>
  <c r="Y341" i="1"/>
  <c r="X337" i="1"/>
  <c r="Y337" i="1"/>
  <c r="X333" i="1"/>
  <c r="Y333" i="1"/>
  <c r="X329" i="1"/>
  <c r="Y329" i="1"/>
  <c r="X325" i="1"/>
  <c r="Y325" i="1"/>
  <c r="X321" i="1"/>
  <c r="Y321" i="1"/>
  <c r="X317" i="1"/>
  <c r="Y317" i="1"/>
  <c r="X313" i="1"/>
  <c r="Y313" i="1"/>
  <c r="X309" i="1"/>
  <c r="Y309" i="1"/>
  <c r="X305" i="1"/>
  <c r="Y305" i="1"/>
  <c r="X301" i="1"/>
  <c r="Y301" i="1"/>
  <c r="Y495" i="1"/>
  <c r="Y479" i="1"/>
  <c r="Y463" i="1"/>
  <c r="Y447" i="1"/>
  <c r="Y431" i="1"/>
  <c r="Y415" i="1"/>
  <c r="Y399" i="1"/>
  <c r="Y383" i="1"/>
  <c r="Y367" i="1"/>
  <c r="Y351" i="1"/>
  <c r="X498" i="1"/>
  <c r="Y498" i="1"/>
  <c r="X494" i="1"/>
  <c r="Y494" i="1"/>
  <c r="X490" i="1"/>
  <c r="Y490" i="1"/>
  <c r="X486" i="1"/>
  <c r="Y486" i="1"/>
  <c r="X482" i="1"/>
  <c r="Y482" i="1"/>
  <c r="X478" i="1"/>
  <c r="Y478" i="1"/>
  <c r="X474" i="1"/>
  <c r="Y474" i="1"/>
  <c r="X470" i="1"/>
  <c r="Y470" i="1"/>
  <c r="X466" i="1"/>
  <c r="Y466" i="1"/>
  <c r="X462" i="1"/>
  <c r="Y462" i="1"/>
  <c r="X458" i="1"/>
  <c r="Y458" i="1"/>
  <c r="X454" i="1"/>
  <c r="Y454" i="1"/>
  <c r="X450" i="1"/>
  <c r="Y450" i="1"/>
  <c r="X446" i="1"/>
  <c r="Y446" i="1"/>
  <c r="X442" i="1"/>
  <c r="Y442" i="1"/>
  <c r="X438" i="1"/>
  <c r="Y438" i="1"/>
  <c r="X434" i="1"/>
  <c r="Y434" i="1"/>
  <c r="X430" i="1"/>
  <c r="Y430" i="1"/>
  <c r="X426" i="1"/>
  <c r="Y426" i="1"/>
  <c r="X422" i="1"/>
  <c r="Y422" i="1"/>
  <c r="X418" i="1"/>
  <c r="Y418" i="1"/>
  <c r="X414" i="1"/>
  <c r="Y414" i="1"/>
  <c r="X410" i="1"/>
  <c r="Y410" i="1"/>
  <c r="X406" i="1"/>
  <c r="Y406" i="1"/>
  <c r="X402" i="1"/>
  <c r="Y402" i="1"/>
  <c r="X398" i="1"/>
  <c r="Y398" i="1"/>
  <c r="X394" i="1"/>
  <c r="Y394" i="1"/>
  <c r="X390" i="1"/>
  <c r="Y390" i="1"/>
  <c r="X386" i="1"/>
  <c r="Y386" i="1"/>
  <c r="X382" i="1"/>
  <c r="Y382" i="1"/>
  <c r="X378" i="1"/>
  <c r="Y378" i="1"/>
  <c r="X374" i="1"/>
  <c r="Y374" i="1"/>
  <c r="X370" i="1"/>
  <c r="Y370" i="1"/>
  <c r="X366" i="1"/>
  <c r="Y366" i="1"/>
  <c r="X362" i="1"/>
  <c r="Y362" i="1"/>
  <c r="X358" i="1"/>
  <c r="Y358" i="1"/>
  <c r="Y491" i="1"/>
  <c r="Y475" i="1"/>
  <c r="Y459" i="1"/>
  <c r="Y443" i="1"/>
  <c r="Y427" i="1"/>
  <c r="Y411" i="1"/>
  <c r="Y395" i="1"/>
  <c r="Y379" i="1"/>
  <c r="Y363" i="1"/>
  <c r="X500" i="1"/>
  <c r="Y500" i="1"/>
  <c r="X484" i="1"/>
  <c r="Y484" i="1"/>
  <c r="X472" i="1"/>
  <c r="Y472" i="1"/>
  <c r="X468" i="1"/>
  <c r="Y468" i="1"/>
  <c r="X456" i="1"/>
  <c r="Y456" i="1"/>
  <c r="X448" i="1"/>
  <c r="Y448" i="1"/>
  <c r="X432" i="1"/>
  <c r="Y432" i="1"/>
  <c r="X416" i="1"/>
  <c r="Y416" i="1"/>
  <c r="X400" i="1"/>
  <c r="Y400" i="1"/>
  <c r="X388" i="1"/>
  <c r="Y388" i="1"/>
  <c r="X16" i="1"/>
  <c r="Y16" i="1"/>
  <c r="X12" i="1"/>
  <c r="Y12" i="1"/>
  <c r="X347" i="1"/>
  <c r="Y347" i="1"/>
  <c r="X343" i="1"/>
  <c r="Y343" i="1"/>
  <c r="X339" i="1"/>
  <c r="Y339" i="1"/>
  <c r="X335" i="1"/>
  <c r="Y335" i="1"/>
  <c r="X331" i="1"/>
  <c r="Y331" i="1"/>
  <c r="X327" i="1"/>
  <c r="Y327" i="1"/>
  <c r="X323" i="1"/>
  <c r="Y323" i="1"/>
  <c r="X319" i="1"/>
  <c r="Y319" i="1"/>
  <c r="X315" i="1"/>
  <c r="Y315" i="1"/>
  <c r="X311" i="1"/>
  <c r="Y311" i="1"/>
  <c r="X307" i="1"/>
  <c r="Y307" i="1"/>
  <c r="X303" i="1"/>
  <c r="Y303" i="1"/>
  <c r="X299" i="1"/>
  <c r="Y299" i="1"/>
  <c r="X295" i="1"/>
  <c r="Y295" i="1"/>
  <c r="X291" i="1"/>
  <c r="Y291" i="1"/>
  <c r="X287" i="1"/>
  <c r="Y287" i="1"/>
  <c r="X283" i="1"/>
  <c r="Y283" i="1"/>
  <c r="X279" i="1"/>
  <c r="Y279" i="1"/>
  <c r="X275" i="1"/>
  <c r="Y275" i="1"/>
  <c r="X271" i="1"/>
  <c r="Y271" i="1"/>
  <c r="X267" i="1"/>
  <c r="Y267" i="1"/>
  <c r="X263" i="1"/>
  <c r="Y263" i="1"/>
  <c r="X259" i="1"/>
  <c r="Y259" i="1"/>
  <c r="X255" i="1"/>
  <c r="Y255" i="1"/>
  <c r="X251" i="1"/>
  <c r="Y251" i="1"/>
  <c r="X247" i="1"/>
  <c r="Y247" i="1"/>
  <c r="X243" i="1"/>
  <c r="Y243" i="1"/>
  <c r="X239" i="1"/>
  <c r="Y239" i="1"/>
  <c r="X235" i="1"/>
  <c r="Y235" i="1"/>
  <c r="X231" i="1"/>
  <c r="Y231" i="1"/>
  <c r="X227" i="1"/>
  <c r="Y227" i="1"/>
  <c r="X223" i="1"/>
  <c r="Y223" i="1"/>
  <c r="X219" i="1"/>
  <c r="Y219" i="1"/>
  <c r="X215" i="1"/>
  <c r="Y215" i="1"/>
  <c r="X211" i="1"/>
  <c r="Y211" i="1"/>
  <c r="X207" i="1"/>
  <c r="Y207" i="1"/>
  <c r="X203" i="1"/>
  <c r="Y203" i="1"/>
  <c r="X199" i="1"/>
  <c r="Y199" i="1"/>
  <c r="X195" i="1"/>
  <c r="Y195" i="1"/>
  <c r="X191" i="1"/>
  <c r="Y191" i="1"/>
  <c r="X187" i="1"/>
  <c r="Y187" i="1"/>
  <c r="X183" i="1"/>
  <c r="Y183" i="1"/>
  <c r="X179" i="1"/>
  <c r="Y179" i="1"/>
  <c r="X175" i="1"/>
  <c r="Y175" i="1"/>
  <c r="X171" i="1"/>
  <c r="Y171" i="1"/>
  <c r="X167" i="1"/>
  <c r="Y167" i="1"/>
  <c r="X163" i="1"/>
  <c r="Y163" i="1"/>
  <c r="X159" i="1"/>
  <c r="Y159" i="1"/>
  <c r="X155" i="1"/>
  <c r="Y155" i="1"/>
  <c r="X151" i="1"/>
  <c r="Y151" i="1"/>
  <c r="X147" i="1"/>
  <c r="Y147" i="1"/>
  <c r="X143" i="1"/>
  <c r="Y143" i="1"/>
  <c r="X139" i="1"/>
  <c r="Y139" i="1"/>
  <c r="X135" i="1"/>
  <c r="Y135" i="1"/>
  <c r="X131" i="1"/>
  <c r="Y131" i="1"/>
  <c r="X127" i="1"/>
  <c r="Y127" i="1"/>
  <c r="X123" i="1"/>
  <c r="Y123" i="1"/>
  <c r="X119" i="1"/>
  <c r="Y119" i="1"/>
  <c r="X115" i="1"/>
  <c r="Y115" i="1"/>
  <c r="X111" i="1"/>
  <c r="Y111" i="1"/>
  <c r="X107" i="1"/>
  <c r="Y107" i="1"/>
  <c r="X103" i="1"/>
  <c r="Y103" i="1"/>
  <c r="X99" i="1"/>
  <c r="Y99" i="1"/>
  <c r="X95" i="1"/>
  <c r="Y95" i="1"/>
  <c r="X91" i="1"/>
  <c r="Y91" i="1"/>
  <c r="X87" i="1"/>
  <c r="Y87" i="1"/>
  <c r="X83" i="1"/>
  <c r="Y83" i="1"/>
  <c r="X79" i="1"/>
  <c r="Y79" i="1"/>
  <c r="X75" i="1"/>
  <c r="Y75" i="1"/>
  <c r="X71" i="1"/>
  <c r="Y71" i="1"/>
  <c r="X67" i="1"/>
  <c r="Y67" i="1"/>
  <c r="X63" i="1"/>
  <c r="Y63" i="1"/>
  <c r="X59" i="1"/>
  <c r="Y59" i="1"/>
  <c r="X55" i="1"/>
  <c r="Y55" i="1"/>
  <c r="X51" i="1"/>
  <c r="Y51" i="1"/>
  <c r="X47" i="1"/>
  <c r="Y47" i="1"/>
  <c r="X43" i="1"/>
  <c r="Y43" i="1"/>
  <c r="X39" i="1"/>
  <c r="Y39" i="1"/>
  <c r="X35" i="1"/>
  <c r="Y35" i="1"/>
  <c r="X31" i="1"/>
  <c r="Y31" i="1"/>
  <c r="X27" i="1"/>
  <c r="Y27" i="1"/>
  <c r="X23" i="1"/>
  <c r="Y23" i="1"/>
  <c r="X19" i="1"/>
  <c r="Y19" i="1"/>
  <c r="Y487" i="1"/>
  <c r="Y471" i="1"/>
  <c r="Y455" i="1"/>
  <c r="Y439" i="1"/>
  <c r="Y423" i="1"/>
  <c r="Y407" i="1"/>
  <c r="Y391" i="1"/>
  <c r="Y375" i="1"/>
  <c r="Y359" i="1"/>
  <c r="Y354" i="1"/>
  <c r="Y350" i="1"/>
  <c r="Y344" i="1"/>
  <c r="Y336" i="1"/>
  <c r="Y324" i="1"/>
  <c r="Y308" i="1"/>
  <c r="Y292" i="1"/>
  <c r="Y276" i="1"/>
  <c r="Y260" i="1"/>
  <c r="Y244" i="1"/>
  <c r="Y228" i="1"/>
  <c r="Y212" i="1"/>
  <c r="Y196" i="1"/>
  <c r="Y180" i="1"/>
  <c r="Y164" i="1"/>
  <c r="Y148" i="1"/>
  <c r="Y132" i="1"/>
  <c r="Y116" i="1"/>
  <c r="Y100" i="1"/>
  <c r="Y84" i="1"/>
  <c r="Y68" i="1"/>
  <c r="Y52" i="1"/>
  <c r="Y36" i="1"/>
  <c r="Y20" i="1"/>
  <c r="X297" i="1"/>
  <c r="Y297" i="1"/>
  <c r="X293" i="1"/>
  <c r="Y293" i="1"/>
  <c r="X289" i="1"/>
  <c r="Y289" i="1"/>
  <c r="X285" i="1"/>
  <c r="Y285" i="1"/>
  <c r="X281" i="1"/>
  <c r="Y281" i="1"/>
  <c r="X277" i="1"/>
  <c r="Y277" i="1"/>
  <c r="X273" i="1"/>
  <c r="Y273" i="1"/>
  <c r="X269" i="1"/>
  <c r="Y269" i="1"/>
  <c r="X265" i="1"/>
  <c r="Y265" i="1"/>
  <c r="X261" i="1"/>
  <c r="Y261" i="1"/>
  <c r="X257" i="1"/>
  <c r="Y257" i="1"/>
  <c r="X253" i="1"/>
  <c r="Y253" i="1"/>
  <c r="X249" i="1"/>
  <c r="Y249" i="1"/>
  <c r="X245" i="1"/>
  <c r="Y245" i="1"/>
  <c r="X241" i="1"/>
  <c r="Y241" i="1"/>
  <c r="X237" i="1"/>
  <c r="Y237" i="1"/>
  <c r="X233" i="1"/>
  <c r="Y233" i="1"/>
  <c r="X229" i="1"/>
  <c r="Y229" i="1"/>
  <c r="X225" i="1"/>
  <c r="Y225" i="1"/>
  <c r="X221" i="1"/>
  <c r="Y221" i="1"/>
  <c r="X217" i="1"/>
  <c r="Y217" i="1"/>
  <c r="X213" i="1"/>
  <c r="Y213" i="1"/>
  <c r="X209" i="1"/>
  <c r="Y209" i="1"/>
  <c r="X205" i="1"/>
  <c r="Y205" i="1"/>
  <c r="X201" i="1"/>
  <c r="Y201" i="1"/>
  <c r="X197" i="1"/>
  <c r="Y197" i="1"/>
  <c r="X193" i="1"/>
  <c r="Y193" i="1"/>
  <c r="X189" i="1"/>
  <c r="Y189" i="1"/>
  <c r="X185" i="1"/>
  <c r="Y185" i="1"/>
  <c r="X181" i="1"/>
  <c r="Y181" i="1"/>
  <c r="X177" i="1"/>
  <c r="Y177" i="1"/>
  <c r="X173" i="1"/>
  <c r="Y173" i="1"/>
  <c r="X169" i="1"/>
  <c r="Y169" i="1"/>
  <c r="X165" i="1"/>
  <c r="Y165" i="1"/>
  <c r="X161" i="1"/>
  <c r="Y161" i="1"/>
  <c r="X157" i="1"/>
  <c r="Y157" i="1"/>
  <c r="X153" i="1"/>
  <c r="Y153" i="1"/>
  <c r="X149" i="1"/>
  <c r="Y149" i="1"/>
  <c r="X145" i="1"/>
  <c r="Y145" i="1"/>
  <c r="X141" i="1"/>
  <c r="Y141" i="1"/>
  <c r="X137" i="1"/>
  <c r="Y137" i="1"/>
  <c r="X133" i="1"/>
  <c r="Y133" i="1"/>
  <c r="X129" i="1"/>
  <c r="Y129" i="1"/>
  <c r="X125" i="1"/>
  <c r="Y125" i="1"/>
  <c r="X121" i="1"/>
  <c r="Y121" i="1"/>
  <c r="X117" i="1"/>
  <c r="Y117" i="1"/>
  <c r="X113" i="1"/>
  <c r="Y113" i="1"/>
  <c r="X109" i="1"/>
  <c r="Y109" i="1"/>
  <c r="X105" i="1"/>
  <c r="Y105" i="1"/>
  <c r="X101" i="1"/>
  <c r="Y101" i="1"/>
  <c r="X97" i="1"/>
  <c r="Y97" i="1"/>
  <c r="X93" i="1"/>
  <c r="Y93" i="1"/>
  <c r="X89" i="1"/>
  <c r="Y89" i="1"/>
  <c r="X85" i="1"/>
  <c r="Y85" i="1"/>
  <c r="X81" i="1"/>
  <c r="Y81" i="1"/>
  <c r="X77" i="1"/>
  <c r="Y77" i="1"/>
  <c r="X73" i="1"/>
  <c r="Y73" i="1"/>
  <c r="X69" i="1"/>
  <c r="Y69" i="1"/>
  <c r="X65" i="1"/>
  <c r="Y65" i="1"/>
  <c r="X61" i="1"/>
  <c r="Y61" i="1"/>
  <c r="X57" i="1"/>
  <c r="Y57" i="1"/>
  <c r="X53" i="1"/>
  <c r="Y53" i="1"/>
  <c r="X49" i="1"/>
  <c r="Y49" i="1"/>
  <c r="X45" i="1"/>
  <c r="Y45" i="1"/>
  <c r="X41" i="1"/>
  <c r="Y41" i="1"/>
  <c r="X37" i="1"/>
  <c r="Y37" i="1"/>
  <c r="X33" i="1"/>
  <c r="Y33" i="1"/>
  <c r="X29" i="1"/>
  <c r="Y29" i="1"/>
  <c r="X25" i="1"/>
  <c r="Y25" i="1"/>
  <c r="X21" i="1"/>
  <c r="Y21" i="1"/>
  <c r="X17" i="1"/>
  <c r="Y17" i="1"/>
  <c r="Y342" i="1"/>
  <c r="Y334" i="1"/>
  <c r="Y320" i="1"/>
  <c r="Y304" i="1"/>
  <c r="Y288" i="1"/>
  <c r="Y272" i="1"/>
  <c r="Y256" i="1"/>
  <c r="Y240" i="1"/>
  <c r="Y224" i="1"/>
  <c r="Y208" i="1"/>
  <c r="Y192" i="1"/>
  <c r="Y176" i="1"/>
  <c r="Y160" i="1"/>
  <c r="Y144" i="1"/>
  <c r="Y128" i="1"/>
  <c r="Y112" i="1"/>
  <c r="Y96" i="1"/>
  <c r="Y80" i="1"/>
  <c r="Y64" i="1"/>
  <c r="Y48" i="1"/>
  <c r="Y32" i="1"/>
  <c r="X330" i="1"/>
  <c r="Y330" i="1"/>
  <c r="X326" i="1"/>
  <c r="Y326" i="1"/>
  <c r="X322" i="1"/>
  <c r="Y322" i="1"/>
  <c r="X318" i="1"/>
  <c r="Y318" i="1"/>
  <c r="X314" i="1"/>
  <c r="Y314" i="1"/>
  <c r="X310" i="1"/>
  <c r="Y310" i="1"/>
  <c r="X306" i="1"/>
  <c r="Y306" i="1"/>
  <c r="X302" i="1"/>
  <c r="Y302" i="1"/>
  <c r="X298" i="1"/>
  <c r="Y298" i="1"/>
  <c r="X294" i="1"/>
  <c r="Y294" i="1"/>
  <c r="X290" i="1"/>
  <c r="Y290" i="1"/>
  <c r="X286" i="1"/>
  <c r="Y286" i="1"/>
  <c r="X282" i="1"/>
  <c r="Y282" i="1"/>
  <c r="X278" i="1"/>
  <c r="Y278" i="1"/>
  <c r="X274" i="1"/>
  <c r="Y274" i="1"/>
  <c r="X270" i="1"/>
  <c r="Y270" i="1"/>
  <c r="X266" i="1"/>
  <c r="Y266" i="1"/>
  <c r="X262" i="1"/>
  <c r="Y262" i="1"/>
  <c r="X258" i="1"/>
  <c r="Y258" i="1"/>
  <c r="X254" i="1"/>
  <c r="Y254" i="1"/>
  <c r="X250" i="1"/>
  <c r="Y250" i="1"/>
  <c r="X246" i="1"/>
  <c r="Y246" i="1"/>
  <c r="X242" i="1"/>
  <c r="Y242" i="1"/>
  <c r="X238" i="1"/>
  <c r="Y238" i="1"/>
  <c r="X234" i="1"/>
  <c r="Y234" i="1"/>
  <c r="X230" i="1"/>
  <c r="Y230" i="1"/>
  <c r="X226" i="1"/>
  <c r="Y226" i="1"/>
  <c r="X222" i="1"/>
  <c r="Y222" i="1"/>
  <c r="X218" i="1"/>
  <c r="Y218" i="1"/>
  <c r="X214" i="1"/>
  <c r="Y214" i="1"/>
  <c r="X210" i="1"/>
  <c r="Y210" i="1"/>
  <c r="X206" i="1"/>
  <c r="Y206" i="1"/>
  <c r="X202" i="1"/>
  <c r="Y202" i="1"/>
  <c r="X198" i="1"/>
  <c r="Y198" i="1"/>
  <c r="X194" i="1"/>
  <c r="Y194" i="1"/>
  <c r="X190" i="1"/>
  <c r="Y190" i="1"/>
  <c r="X186" i="1"/>
  <c r="Y186" i="1"/>
  <c r="X182" i="1"/>
  <c r="Y182" i="1"/>
  <c r="X178" i="1"/>
  <c r="Y178" i="1"/>
  <c r="X174" i="1"/>
  <c r="Y174" i="1"/>
  <c r="X170" i="1"/>
  <c r="Y170" i="1"/>
  <c r="X166" i="1"/>
  <c r="Y166" i="1"/>
  <c r="X162" i="1"/>
  <c r="Y162" i="1"/>
  <c r="X158" i="1"/>
  <c r="Y158" i="1"/>
  <c r="X154" i="1"/>
  <c r="Y154" i="1"/>
  <c r="X150" i="1"/>
  <c r="Y150" i="1"/>
  <c r="X146" i="1"/>
  <c r="Y146" i="1"/>
  <c r="X142" i="1"/>
  <c r="Y142" i="1"/>
  <c r="X138" i="1"/>
  <c r="Y138" i="1"/>
  <c r="X134" i="1"/>
  <c r="Y134" i="1"/>
  <c r="X130" i="1"/>
  <c r="Y130" i="1"/>
  <c r="X126" i="1"/>
  <c r="Y126" i="1"/>
  <c r="X122" i="1"/>
  <c r="Y122" i="1"/>
  <c r="X118" i="1"/>
  <c r="Y118" i="1"/>
  <c r="X114" i="1"/>
  <c r="Y114" i="1"/>
  <c r="X110" i="1"/>
  <c r="Y110" i="1"/>
  <c r="X106" i="1"/>
  <c r="Y106" i="1"/>
  <c r="X102" i="1"/>
  <c r="Y102" i="1"/>
  <c r="X98" i="1"/>
  <c r="Y98" i="1"/>
  <c r="X94" i="1"/>
  <c r="Y94" i="1"/>
  <c r="X90" i="1"/>
  <c r="Y90" i="1"/>
  <c r="X86" i="1"/>
  <c r="Y86" i="1"/>
  <c r="X82" i="1"/>
  <c r="Y82" i="1"/>
  <c r="X78" i="1"/>
  <c r="Y78" i="1"/>
  <c r="X74" i="1"/>
  <c r="Y74" i="1"/>
  <c r="X70" i="1"/>
  <c r="Y70" i="1"/>
  <c r="X66" i="1"/>
  <c r="Y66" i="1"/>
  <c r="X62" i="1"/>
  <c r="Y62" i="1"/>
  <c r="X58" i="1"/>
  <c r="Y58" i="1"/>
  <c r="X54" i="1"/>
  <c r="Y54" i="1"/>
  <c r="X50" i="1"/>
  <c r="Y50" i="1"/>
  <c r="X46" i="1"/>
  <c r="Y46" i="1"/>
  <c r="X42" i="1"/>
  <c r="Y42" i="1"/>
  <c r="X38" i="1"/>
  <c r="Y38" i="1"/>
  <c r="X34" i="1"/>
  <c r="Y34" i="1"/>
  <c r="X30" i="1"/>
  <c r="Y30" i="1"/>
  <c r="X26" i="1"/>
  <c r="Y26" i="1"/>
  <c r="X22" i="1"/>
  <c r="Y22" i="1"/>
  <c r="X18" i="1"/>
  <c r="Y18" i="1"/>
  <c r="Y352" i="1"/>
  <c r="Y348" i="1"/>
  <c r="Y340" i="1"/>
  <c r="Y332" i="1"/>
  <c r="Y316" i="1"/>
  <c r="Y300" i="1"/>
  <c r="Y284" i="1"/>
  <c r="Y268" i="1"/>
  <c r="Y252" i="1"/>
  <c r="Y236" i="1"/>
  <c r="Y220" i="1"/>
  <c r="Y204" i="1"/>
  <c r="Y188" i="1"/>
  <c r="Y172" i="1"/>
  <c r="Y156" i="1"/>
  <c r="Y140" i="1"/>
  <c r="Y124" i="1"/>
  <c r="Y108" i="1"/>
  <c r="Y92" i="1"/>
  <c r="Y76" i="1"/>
  <c r="Y60" i="1"/>
  <c r="Y44" i="1"/>
  <c r="Y28" i="1"/>
  <c r="R192" i="1"/>
  <c r="O295" i="1"/>
  <c r="M161" i="1"/>
  <c r="N161" i="1" s="1"/>
  <c r="M395" i="1"/>
  <c r="N395" i="1" s="1"/>
  <c r="R67" i="1"/>
  <c r="Q134" i="1"/>
  <c r="BG136" i="1" s="1"/>
  <c r="R375" i="1"/>
  <c r="O354" i="1"/>
  <c r="Q337" i="1"/>
  <c r="BG339" i="1" s="1"/>
  <c r="R336" i="1"/>
  <c r="Q246" i="1"/>
  <c r="BG248" i="1" s="1"/>
  <c r="M246" i="1"/>
  <c r="N246" i="1" s="1"/>
  <c r="R150" i="1"/>
  <c r="M106" i="1"/>
  <c r="N106" i="1" s="1"/>
  <c r="O458" i="1"/>
  <c r="R52" i="1"/>
  <c r="R19" i="1"/>
  <c r="Q413" i="1"/>
  <c r="BG415" i="1" s="1"/>
  <c r="R407" i="1"/>
  <c r="O375" i="1"/>
  <c r="O337" i="1"/>
  <c r="O246" i="1"/>
  <c r="R198" i="1"/>
  <c r="O180" i="1"/>
  <c r="Q161" i="1"/>
  <c r="BG163" i="1" s="1"/>
  <c r="Q82" i="1"/>
  <c r="BG84" i="1" s="1"/>
  <c r="O48" i="1"/>
  <c r="R16" i="1"/>
  <c r="M413" i="1"/>
  <c r="N413" i="1" s="1"/>
  <c r="O16" i="1"/>
  <c r="R427" i="1"/>
  <c r="O413" i="1"/>
  <c r="O161" i="1"/>
  <c r="R108" i="1"/>
  <c r="R90" i="1"/>
  <c r="R500" i="1"/>
  <c r="R458" i="1"/>
  <c r="O419" i="1"/>
  <c r="Q401" i="1"/>
  <c r="BG403" i="1" s="1"/>
  <c r="O397" i="1"/>
  <c r="R387" i="1"/>
  <c r="Q385" i="1"/>
  <c r="BG387" i="1" s="1"/>
  <c r="O385" i="1"/>
  <c r="Q375" i="1"/>
  <c r="BG377" i="1" s="1"/>
  <c r="O360" i="1"/>
  <c r="O358" i="1"/>
  <c r="O357" i="1"/>
  <c r="R353" i="1"/>
  <c r="O338" i="1"/>
  <c r="Q336" i="1"/>
  <c r="BG338" i="1" s="1"/>
  <c r="O326" i="1"/>
  <c r="O322" i="1"/>
  <c r="O296" i="1"/>
  <c r="O236" i="1"/>
  <c r="O139" i="1"/>
  <c r="R95" i="1"/>
  <c r="R27" i="1"/>
  <c r="Q16" i="1"/>
  <c r="BG18" i="1" s="1"/>
  <c r="M500" i="1"/>
  <c r="N500" i="1" s="1"/>
  <c r="BN501" i="1" s="1"/>
  <c r="BO501" i="1" s="1"/>
  <c r="O495" i="1"/>
  <c r="O484" i="1"/>
  <c r="R397" i="1"/>
  <c r="O386" i="1"/>
  <c r="M385" i="1"/>
  <c r="N385" i="1" s="1"/>
  <c r="Q341" i="1"/>
  <c r="BG343" i="1" s="1"/>
  <c r="R275" i="1"/>
  <c r="R236" i="1"/>
  <c r="Q198" i="1"/>
  <c r="BG200" i="1" s="1"/>
  <c r="Q150" i="1"/>
  <c r="BG152" i="1" s="1"/>
  <c r="O150" i="1"/>
  <c r="R139" i="1"/>
  <c r="Q70" i="1"/>
  <c r="BG72" i="1" s="1"/>
  <c r="R24" i="1"/>
  <c r="O398" i="1"/>
  <c r="Q395" i="1"/>
  <c r="BG397" i="1" s="1"/>
  <c r="O395" i="1"/>
  <c r="O394" i="1"/>
  <c r="R354" i="1"/>
  <c r="R314" i="1"/>
  <c r="Q206" i="1"/>
  <c r="BG208" i="1" s="1"/>
  <c r="R186" i="1"/>
  <c r="O183" i="1"/>
  <c r="R115" i="1"/>
  <c r="Q107" i="1"/>
  <c r="BG109" i="1" s="1"/>
  <c r="O100" i="1"/>
  <c r="O76" i="1"/>
  <c r="B10" i="1"/>
  <c r="R488" i="1"/>
  <c r="O488" i="1"/>
  <c r="R484" i="1"/>
  <c r="O462" i="1"/>
  <c r="Q453" i="1"/>
  <c r="BG455" i="1" s="1"/>
  <c r="M441" i="1"/>
  <c r="N441" i="1" s="1"/>
  <c r="O441" i="1"/>
  <c r="Q407" i="1"/>
  <c r="BG409" i="1" s="1"/>
  <c r="O399" i="1"/>
  <c r="Q397" i="1"/>
  <c r="BG399" i="1" s="1"/>
  <c r="R391" i="1"/>
  <c r="R371" i="1"/>
  <c r="R358" i="1"/>
  <c r="Q349" i="1"/>
  <c r="BG351" i="1" s="1"/>
  <c r="O345" i="1"/>
  <c r="M337" i="1"/>
  <c r="N337" i="1" s="1"/>
  <c r="R333" i="1"/>
  <c r="R326" i="1"/>
  <c r="Q275" i="1"/>
  <c r="BG277" i="1" s="1"/>
  <c r="R256" i="1"/>
  <c r="R220" i="1"/>
  <c r="Q202" i="1"/>
  <c r="BG204" i="1" s="1"/>
  <c r="Q180" i="1"/>
  <c r="BG182" i="1" s="1"/>
  <c r="R168" i="1"/>
  <c r="O168" i="1"/>
  <c r="R155" i="1"/>
  <c r="O147" i="1"/>
  <c r="R145" i="1"/>
  <c r="O145" i="1"/>
  <c r="O130" i="1"/>
  <c r="Q111" i="1"/>
  <c r="BG113" i="1" s="1"/>
  <c r="Q95" i="1"/>
  <c r="BG97" i="1" s="1"/>
  <c r="Q67" i="1"/>
  <c r="BG69" i="1" s="1"/>
  <c r="Q24" i="1"/>
  <c r="BG26" i="1" s="1"/>
  <c r="Q441" i="1"/>
  <c r="BG443" i="1" s="1"/>
  <c r="Q488" i="1"/>
  <c r="BG490" i="1" s="1"/>
  <c r="O478" i="1"/>
  <c r="O432" i="1"/>
  <c r="Q417" i="1"/>
  <c r="BG419" i="1" s="1"/>
  <c r="O382" i="1"/>
  <c r="O374" i="1"/>
  <c r="O367" i="1"/>
  <c r="O314" i="1"/>
  <c r="O304" i="1"/>
  <c r="R295" i="1"/>
  <c r="Q254" i="1"/>
  <c r="BG256" i="1" s="1"/>
  <c r="Q243" i="1"/>
  <c r="BG245" i="1" s="1"/>
  <c r="M230" i="1"/>
  <c r="N230" i="1" s="1"/>
  <c r="O224" i="1"/>
  <c r="O204" i="1"/>
  <c r="R174" i="1"/>
  <c r="Q168" i="1"/>
  <c r="BG170" i="1" s="1"/>
  <c r="Q145" i="1"/>
  <c r="BG147" i="1" s="1"/>
  <c r="O135" i="1"/>
  <c r="R134" i="1"/>
  <c r="O134" i="1"/>
  <c r="Q130" i="1"/>
  <c r="BG132" i="1" s="1"/>
  <c r="O125" i="1"/>
  <c r="R82" i="1"/>
  <c r="R59" i="1"/>
  <c r="O56" i="1"/>
  <c r="R35" i="1"/>
  <c r="O32" i="1"/>
  <c r="Q28" i="1"/>
  <c r="BG30" i="1" s="1"/>
  <c r="O491" i="1"/>
  <c r="R263" i="1"/>
  <c r="M210" i="1"/>
  <c r="N210" i="1" s="1"/>
  <c r="Q210" i="1"/>
  <c r="BG212" i="1" s="1"/>
  <c r="R118" i="1"/>
  <c r="M118" i="1"/>
  <c r="N118" i="1" s="1"/>
  <c r="M23" i="1"/>
  <c r="N23" i="1" s="1"/>
  <c r="BN24" i="1" s="1"/>
  <c r="BO24" i="1" s="1"/>
  <c r="Q23" i="1"/>
  <c r="BG25" i="1" s="1"/>
  <c r="R461" i="1"/>
  <c r="Q429" i="1"/>
  <c r="BG431" i="1" s="1"/>
  <c r="Q389" i="1"/>
  <c r="BG391" i="1" s="1"/>
  <c r="O389" i="1"/>
  <c r="Q373" i="1"/>
  <c r="BG375" i="1" s="1"/>
  <c r="O373" i="1"/>
  <c r="R324" i="1"/>
  <c r="O324" i="1"/>
  <c r="R322" i="1"/>
  <c r="S322" i="1" s="1"/>
  <c r="Q312" i="1"/>
  <c r="BG314" i="1" s="1"/>
  <c r="R308" i="1"/>
  <c r="R270" i="1"/>
  <c r="M263" i="1"/>
  <c r="N263" i="1" s="1"/>
  <c r="O263" i="1"/>
  <c r="Q258" i="1"/>
  <c r="BG260" i="1" s="1"/>
  <c r="O258" i="1"/>
  <c r="R255" i="1"/>
  <c r="M242" i="1"/>
  <c r="N242" i="1" s="1"/>
  <c r="BN243" i="1" s="1"/>
  <c r="BO243" i="1" s="1"/>
  <c r="O242" i="1"/>
  <c r="R238" i="1"/>
  <c r="R222" i="1"/>
  <c r="M222" i="1"/>
  <c r="N222" i="1" s="1"/>
  <c r="O176" i="1"/>
  <c r="M153" i="1"/>
  <c r="N153" i="1" s="1"/>
  <c r="Q153" i="1"/>
  <c r="BG155" i="1" s="1"/>
  <c r="R123" i="1"/>
  <c r="M123" i="1"/>
  <c r="N123" i="1" s="1"/>
  <c r="O123" i="1"/>
  <c r="M88" i="1"/>
  <c r="N88" i="1" s="1"/>
  <c r="R88" i="1"/>
  <c r="O79" i="1"/>
  <c r="M79" i="1"/>
  <c r="N79" i="1" s="1"/>
  <c r="Q79" i="1"/>
  <c r="BG81" i="1" s="1"/>
  <c r="Q71" i="1"/>
  <c r="BG73" i="1" s="1"/>
  <c r="M71" i="1"/>
  <c r="N71" i="1" s="1"/>
  <c r="O71" i="1"/>
  <c r="M484" i="1"/>
  <c r="N484" i="1" s="1"/>
  <c r="O9" i="1"/>
  <c r="BD9" i="1" s="1"/>
  <c r="O500" i="1"/>
  <c r="O494" i="1"/>
  <c r="R481" i="1"/>
  <c r="O481" i="1"/>
  <c r="R472" i="1"/>
  <c r="O472" i="1"/>
  <c r="M461" i="1"/>
  <c r="N461" i="1" s="1"/>
  <c r="R456" i="1"/>
  <c r="Q445" i="1"/>
  <c r="BG447" i="1" s="1"/>
  <c r="R439" i="1"/>
  <c r="Q433" i="1"/>
  <c r="BG435" i="1" s="1"/>
  <c r="O411" i="1"/>
  <c r="O407" i="1"/>
  <c r="O402" i="1"/>
  <c r="M389" i="1"/>
  <c r="N389" i="1" s="1"/>
  <c r="R377" i="1"/>
  <c r="M373" i="1"/>
  <c r="N373" i="1" s="1"/>
  <c r="O366" i="1"/>
  <c r="M349" i="1"/>
  <c r="N349" i="1" s="1"/>
  <c r="O349" i="1"/>
  <c r="M333" i="1"/>
  <c r="N333" i="1" s="1"/>
  <c r="O333" i="1"/>
  <c r="Q324" i="1"/>
  <c r="BG326" i="1" s="1"/>
  <c r="R313" i="1"/>
  <c r="O310" i="1"/>
  <c r="Q308" i="1"/>
  <c r="BG310" i="1" s="1"/>
  <c r="O306" i="1"/>
  <c r="R304" i="1"/>
  <c r="R303" i="1"/>
  <c r="O303" i="1"/>
  <c r="Q295" i="1"/>
  <c r="BG297" i="1" s="1"/>
  <c r="R287" i="1"/>
  <c r="O287" i="1"/>
  <c r="O286" i="1"/>
  <c r="O275" i="1"/>
  <c r="R273" i="1"/>
  <c r="O273" i="1"/>
  <c r="M258" i="1"/>
  <c r="S258" i="1" s="1"/>
  <c r="Q255" i="1"/>
  <c r="BG257" i="1" s="1"/>
  <c r="Q238" i="1"/>
  <c r="BG240" i="1" s="1"/>
  <c r="Q235" i="1"/>
  <c r="BG237" i="1" s="1"/>
  <c r="O235" i="1"/>
  <c r="Q231" i="1"/>
  <c r="BG233" i="1" s="1"/>
  <c r="R231" i="1"/>
  <c r="M184" i="1"/>
  <c r="N184" i="1" s="1"/>
  <c r="Q184" i="1"/>
  <c r="BG186" i="1" s="1"/>
  <c r="Q170" i="1"/>
  <c r="BG172" i="1" s="1"/>
  <c r="R170" i="1"/>
  <c r="R122" i="1"/>
  <c r="M122" i="1"/>
  <c r="Q118" i="1"/>
  <c r="BG120" i="1" s="1"/>
  <c r="O83" i="1"/>
  <c r="M83" i="1"/>
  <c r="N83" i="1" s="1"/>
  <c r="R83" i="1"/>
  <c r="R46" i="1"/>
  <c r="M46" i="1"/>
  <c r="N46" i="1" s="1"/>
  <c r="BN47" i="1" s="1"/>
  <c r="BO47" i="1" s="1"/>
  <c r="Q242" i="1"/>
  <c r="BG244" i="1" s="1"/>
  <c r="Q481" i="1"/>
  <c r="BG483" i="1" s="1"/>
  <c r="M472" i="1"/>
  <c r="N472" i="1" s="1"/>
  <c r="Q449" i="1"/>
  <c r="BG451" i="1" s="1"/>
  <c r="O431" i="1"/>
  <c r="O406" i="1"/>
  <c r="O391" i="1"/>
  <c r="O378" i="1"/>
  <c r="Q377" i="1"/>
  <c r="BG379" i="1" s="1"/>
  <c r="O370" i="1"/>
  <c r="M313" i="1"/>
  <c r="N313" i="1" s="1"/>
  <c r="BN314" i="1" s="1"/>
  <c r="BO314" i="1" s="1"/>
  <c r="R306" i="1"/>
  <c r="Q303" i="1"/>
  <c r="BG305" i="1" s="1"/>
  <c r="M295" i="1"/>
  <c r="N295" i="1" s="1"/>
  <c r="O292" i="1"/>
  <c r="O288" i="1"/>
  <c r="Q287" i="1"/>
  <c r="BG289" i="1" s="1"/>
  <c r="O276" i="1"/>
  <c r="M273" i="1"/>
  <c r="N273" i="1" s="1"/>
  <c r="M235" i="1"/>
  <c r="N235" i="1" s="1"/>
  <c r="BN236" i="1" s="1"/>
  <c r="BO236" i="1" s="1"/>
  <c r="M223" i="1"/>
  <c r="N223" i="1" s="1"/>
  <c r="BN224" i="1" s="1"/>
  <c r="BO224" i="1" s="1"/>
  <c r="Q223" i="1"/>
  <c r="BG225" i="1" s="1"/>
  <c r="Q222" i="1"/>
  <c r="BG224" i="1" s="1"/>
  <c r="R169" i="1"/>
  <c r="M169" i="1"/>
  <c r="N169" i="1" s="1"/>
  <c r="M157" i="1"/>
  <c r="N157" i="1" s="1"/>
  <c r="Q157" i="1"/>
  <c r="BG159" i="1" s="1"/>
  <c r="R157" i="1"/>
  <c r="Q123" i="1"/>
  <c r="BG125" i="1" s="1"/>
  <c r="R119" i="1"/>
  <c r="M119" i="1"/>
  <c r="N119" i="1" s="1"/>
  <c r="O119" i="1"/>
  <c r="R94" i="1"/>
  <c r="Q94" i="1"/>
  <c r="BG96" i="1" s="1"/>
  <c r="R79" i="1"/>
  <c r="O222" i="1"/>
  <c r="O208" i="1"/>
  <c r="M180" i="1"/>
  <c r="N180" i="1" s="1"/>
  <c r="O171" i="1"/>
  <c r="O169" i="1"/>
  <c r="O122" i="1"/>
  <c r="O118" i="1"/>
  <c r="O117" i="1"/>
  <c r="M115" i="1"/>
  <c r="N115" i="1" s="1"/>
  <c r="Q90" i="1"/>
  <c r="BG92" i="1" s="1"/>
  <c r="O87" i="1"/>
  <c r="O60" i="1"/>
  <c r="R55" i="1"/>
  <c r="O46" i="1"/>
  <c r="O42" i="1"/>
  <c r="M19" i="1"/>
  <c r="N19" i="1" s="1"/>
  <c r="O191" i="1"/>
  <c r="O151" i="1"/>
  <c r="O128" i="1"/>
  <c r="R111" i="1"/>
  <c r="O108" i="1"/>
  <c r="R107" i="1"/>
  <c r="O82" i="1"/>
  <c r="O81" i="1"/>
  <c r="M59" i="1"/>
  <c r="N59" i="1" s="1"/>
  <c r="BN60" i="1" s="1"/>
  <c r="BO60" i="1" s="1"/>
  <c r="O52" i="1"/>
  <c r="O199" i="1"/>
  <c r="O192" i="1"/>
  <c r="O162" i="1"/>
  <c r="O154" i="1"/>
  <c r="O142" i="1"/>
  <c r="O72" i="1"/>
  <c r="Q476" i="1"/>
  <c r="BG478" i="1" s="1"/>
  <c r="M476" i="1"/>
  <c r="N476" i="1" s="1"/>
  <c r="M460" i="1"/>
  <c r="N460" i="1" s="1"/>
  <c r="R460" i="1"/>
  <c r="M450" i="1"/>
  <c r="N450" i="1" s="1"/>
  <c r="R450" i="1"/>
  <c r="M446" i="1"/>
  <c r="N446" i="1" s="1"/>
  <c r="R446" i="1"/>
  <c r="R411" i="1"/>
  <c r="M411" i="1"/>
  <c r="N411" i="1" s="1"/>
  <c r="R379" i="1"/>
  <c r="Q379" i="1"/>
  <c r="BG381" i="1" s="1"/>
  <c r="M379" i="1"/>
  <c r="N379" i="1" s="1"/>
  <c r="M66" i="1"/>
  <c r="N66" i="1" s="1"/>
  <c r="Q66" i="1"/>
  <c r="BG68" i="1" s="1"/>
  <c r="R66" i="1"/>
  <c r="O489" i="1"/>
  <c r="O476" i="1"/>
  <c r="O454" i="1"/>
  <c r="O446" i="1"/>
  <c r="O443" i="1"/>
  <c r="BD443" i="1" s="1"/>
  <c r="O433" i="1"/>
  <c r="Q411" i="1"/>
  <c r="BG413" i="1" s="1"/>
  <c r="M352" i="1"/>
  <c r="N352" i="1" s="1"/>
  <c r="Q352" i="1"/>
  <c r="BG354" i="1" s="1"/>
  <c r="R352" i="1"/>
  <c r="R302" i="1"/>
  <c r="M302" i="1"/>
  <c r="N302" i="1" s="1"/>
  <c r="BN303" i="1" s="1"/>
  <c r="BO303" i="1" s="1"/>
  <c r="Q281" i="1"/>
  <c r="BG283" i="1" s="1"/>
  <c r="M281" i="1"/>
  <c r="R281" i="1"/>
  <c r="R227" i="1"/>
  <c r="M227" i="1"/>
  <c r="N227" i="1" s="1"/>
  <c r="R149" i="1"/>
  <c r="Q149" i="1"/>
  <c r="BG151" i="1" s="1"/>
  <c r="M146" i="1"/>
  <c r="N146" i="1" s="1"/>
  <c r="O146" i="1"/>
  <c r="Q146" i="1"/>
  <c r="BG148" i="1" s="1"/>
  <c r="R74" i="1"/>
  <c r="M74" i="1"/>
  <c r="N74" i="1" s="1"/>
  <c r="Q74" i="1"/>
  <c r="BG76" i="1" s="1"/>
  <c r="M17" i="1"/>
  <c r="N17" i="1" s="1"/>
  <c r="O17" i="1"/>
  <c r="Q494" i="1"/>
  <c r="BG496" i="1" s="1"/>
  <c r="M493" i="1"/>
  <c r="N493" i="1" s="1"/>
  <c r="R493" i="1"/>
  <c r="R478" i="1"/>
  <c r="R476" i="1"/>
  <c r="M469" i="1"/>
  <c r="N469" i="1" s="1"/>
  <c r="Q469" i="1"/>
  <c r="BG471" i="1" s="1"/>
  <c r="R469" i="1"/>
  <c r="Q464" i="1"/>
  <c r="BG466" i="1" s="1"/>
  <c r="M464" i="1"/>
  <c r="N464" i="1" s="1"/>
  <c r="Q457" i="1"/>
  <c r="BG459" i="1" s="1"/>
  <c r="R457" i="1"/>
  <c r="R437" i="1"/>
  <c r="M437" i="1"/>
  <c r="Q437" i="1"/>
  <c r="BG439" i="1" s="1"/>
  <c r="O434" i="1"/>
  <c r="R421" i="1"/>
  <c r="R365" i="1"/>
  <c r="M365" i="1"/>
  <c r="N365" i="1" s="1"/>
  <c r="R356" i="1"/>
  <c r="M356" i="1"/>
  <c r="N356" i="1" s="1"/>
  <c r="Q356" i="1"/>
  <c r="BG358" i="1" s="1"/>
  <c r="M340" i="1"/>
  <c r="N340" i="1" s="1"/>
  <c r="BN341" i="1" s="1"/>
  <c r="BO341" i="1" s="1"/>
  <c r="Q340" i="1"/>
  <c r="BG342" i="1" s="1"/>
  <c r="M328" i="1"/>
  <c r="N328" i="1" s="1"/>
  <c r="Q328" i="1"/>
  <c r="BG330" i="1" s="1"/>
  <c r="R328" i="1"/>
  <c r="Q302" i="1"/>
  <c r="BG304" i="1" s="1"/>
  <c r="Q285" i="1"/>
  <c r="BG287" i="1" s="1"/>
  <c r="R285" i="1"/>
  <c r="Q269" i="1"/>
  <c r="BG271" i="1" s="1"/>
  <c r="M269" i="1"/>
  <c r="N269" i="1" s="1"/>
  <c r="R269" i="1"/>
  <c r="M264" i="1"/>
  <c r="N264" i="1" s="1"/>
  <c r="R264" i="1"/>
  <c r="Q227" i="1"/>
  <c r="BG229" i="1" s="1"/>
  <c r="M218" i="1"/>
  <c r="N218" i="1" s="1"/>
  <c r="Q218" i="1"/>
  <c r="BG220" i="1" s="1"/>
  <c r="M212" i="1"/>
  <c r="N212" i="1" s="1"/>
  <c r="R212" i="1"/>
  <c r="R190" i="1"/>
  <c r="Q190" i="1"/>
  <c r="BG192" i="1" s="1"/>
  <c r="M178" i="1"/>
  <c r="N178" i="1" s="1"/>
  <c r="Q178" i="1"/>
  <c r="BG180" i="1" s="1"/>
  <c r="M173" i="1"/>
  <c r="N173" i="1" s="1"/>
  <c r="BN174" i="1" s="1"/>
  <c r="BO174" i="1" s="1"/>
  <c r="Q173" i="1"/>
  <c r="BG175" i="1" s="1"/>
  <c r="R173" i="1"/>
  <c r="M465" i="1"/>
  <c r="N465" i="1" s="1"/>
  <c r="R465" i="1"/>
  <c r="M454" i="1"/>
  <c r="N454" i="1" s="1"/>
  <c r="R454" i="1"/>
  <c r="M443" i="1"/>
  <c r="N443" i="1" s="1"/>
  <c r="R443" i="1"/>
  <c r="M438" i="1"/>
  <c r="N438" i="1" s="1"/>
  <c r="BN439" i="1" s="1"/>
  <c r="BO439" i="1" s="1"/>
  <c r="O438" i="1"/>
  <c r="M342" i="1"/>
  <c r="N342" i="1" s="1"/>
  <c r="R342" i="1"/>
  <c r="M251" i="1"/>
  <c r="N251" i="1" s="1"/>
  <c r="Q251" i="1"/>
  <c r="BG253" i="1" s="1"/>
  <c r="R251" i="1"/>
  <c r="R490" i="1"/>
  <c r="M490" i="1"/>
  <c r="N490" i="1" s="1"/>
  <c r="O490" i="1"/>
  <c r="R489" i="1"/>
  <c r="O475" i="1"/>
  <c r="M433" i="1"/>
  <c r="N433" i="1" s="1"/>
  <c r="M381" i="1"/>
  <c r="N381" i="1" s="1"/>
  <c r="Q381" i="1"/>
  <c r="BG383" i="1" s="1"/>
  <c r="R381" i="1"/>
  <c r="M282" i="1"/>
  <c r="N282" i="1" s="1"/>
  <c r="Q282" i="1"/>
  <c r="BG284" i="1" s="1"/>
  <c r="Q166" i="1"/>
  <c r="BG168" i="1" s="1"/>
  <c r="O166" i="1"/>
  <c r="Q498" i="1"/>
  <c r="BG500" i="1" s="1"/>
  <c r="M485" i="1"/>
  <c r="N485" i="1" s="1"/>
  <c r="R485" i="1"/>
  <c r="M494" i="1"/>
  <c r="N494" i="1" s="1"/>
  <c r="M492" i="1"/>
  <c r="N492" i="1" s="1"/>
  <c r="BN493" i="1" s="1"/>
  <c r="BO493" i="1" s="1"/>
  <c r="Q492" i="1"/>
  <c r="BG494" i="1" s="1"/>
  <c r="Q490" i="1"/>
  <c r="BG492" i="1" s="1"/>
  <c r="R480" i="1"/>
  <c r="O464" i="1"/>
  <c r="R453" i="1"/>
  <c r="R449" i="1"/>
  <c r="O449" i="1"/>
  <c r="R445" i="1"/>
  <c r="O445" i="1"/>
  <c r="Q421" i="1"/>
  <c r="BG423" i="1" s="1"/>
  <c r="M419" i="1"/>
  <c r="N419" i="1" s="1"/>
  <c r="R419" i="1"/>
  <c r="O390" i="1"/>
  <c r="R369" i="1"/>
  <c r="M369" i="1"/>
  <c r="N369" i="1" s="1"/>
  <c r="Q365" i="1"/>
  <c r="BG367" i="1" s="1"/>
  <c r="O365" i="1"/>
  <c r="R360" i="1"/>
  <c r="M360" i="1"/>
  <c r="O340" i="1"/>
  <c r="M310" i="1"/>
  <c r="N310" i="1" s="1"/>
  <c r="R310" i="1"/>
  <c r="M309" i="1"/>
  <c r="N309" i="1" s="1"/>
  <c r="Q309" i="1"/>
  <c r="BG311" i="1" s="1"/>
  <c r="R309" i="1"/>
  <c r="O299" i="1"/>
  <c r="M299" i="1"/>
  <c r="N299" i="1" s="1"/>
  <c r="Q299" i="1"/>
  <c r="BG301" i="1" s="1"/>
  <c r="R299" i="1"/>
  <c r="R282" i="1"/>
  <c r="M248" i="1"/>
  <c r="N248" i="1" s="1"/>
  <c r="R248" i="1"/>
  <c r="M194" i="1"/>
  <c r="N194" i="1" s="1"/>
  <c r="Q194" i="1"/>
  <c r="BG196" i="1" s="1"/>
  <c r="R194" i="1"/>
  <c r="O493" i="1"/>
  <c r="O492" i="1"/>
  <c r="O482" i="1"/>
  <c r="O469" i="1"/>
  <c r="O453" i="1"/>
  <c r="O450" i="1"/>
  <c r="O440" i="1"/>
  <c r="O437" i="1"/>
  <c r="O422" i="1"/>
  <c r="O421" i="1"/>
  <c r="O410" i="1"/>
  <c r="M393" i="1"/>
  <c r="N393" i="1" s="1"/>
  <c r="Q393" i="1"/>
  <c r="BG395" i="1" s="1"/>
  <c r="O381" i="1"/>
  <c r="R361" i="1"/>
  <c r="M361" i="1"/>
  <c r="N361" i="1" s="1"/>
  <c r="O356" i="1"/>
  <c r="M350" i="1"/>
  <c r="N350" i="1" s="1"/>
  <c r="O350" i="1"/>
  <c r="R350" i="1"/>
  <c r="M320" i="1"/>
  <c r="N320" i="1" s="1"/>
  <c r="BN321" i="1" s="1"/>
  <c r="BO321" i="1" s="1"/>
  <c r="Q320" i="1"/>
  <c r="BG322" i="1" s="1"/>
  <c r="O302" i="1"/>
  <c r="R298" i="1"/>
  <c r="M298" i="1"/>
  <c r="N298" i="1" s="1"/>
  <c r="O289" i="1"/>
  <c r="R283" i="1"/>
  <c r="M283" i="1"/>
  <c r="N283" i="1" s="1"/>
  <c r="O283" i="1"/>
  <c r="O281" i="1"/>
  <c r="O280" i="1"/>
  <c r="O269" i="1"/>
  <c r="O268" i="1"/>
  <c r="O264" i="1"/>
  <c r="R259" i="1"/>
  <c r="M259" i="1"/>
  <c r="N259" i="1" s="1"/>
  <c r="O248" i="1"/>
  <c r="M244" i="1"/>
  <c r="N244" i="1" s="1"/>
  <c r="BN244" i="1" s="1"/>
  <c r="BO244" i="1" s="1"/>
  <c r="R244" i="1"/>
  <c r="O227" i="1"/>
  <c r="M219" i="1"/>
  <c r="N219" i="1" s="1"/>
  <c r="BN220" i="1" s="1"/>
  <c r="BO220" i="1" s="1"/>
  <c r="Q219" i="1"/>
  <c r="BG221" i="1" s="1"/>
  <c r="O212" i="1"/>
  <c r="Q138" i="1"/>
  <c r="BG140" i="1" s="1"/>
  <c r="O138" i="1"/>
  <c r="R129" i="1"/>
  <c r="M129" i="1"/>
  <c r="N129" i="1" s="1"/>
  <c r="Q129" i="1"/>
  <c r="BG131" i="1" s="1"/>
  <c r="O80" i="1"/>
  <c r="R80" i="1"/>
  <c r="B12" i="1"/>
  <c r="B8" i="1"/>
  <c r="O474" i="1"/>
  <c r="O470" i="1"/>
  <c r="O466" i="1"/>
  <c r="O461" i="1"/>
  <c r="O439" i="1"/>
  <c r="R431" i="1"/>
  <c r="M429" i="1"/>
  <c r="N429" i="1" s="1"/>
  <c r="O429" i="1"/>
  <c r="O427" i="1"/>
  <c r="O426" i="1"/>
  <c r="M417" i="1"/>
  <c r="N417" i="1" s="1"/>
  <c r="O417" i="1"/>
  <c r="O414" i="1"/>
  <c r="M401" i="1"/>
  <c r="N401" i="1" s="1"/>
  <c r="O401" i="1"/>
  <c r="Q391" i="1"/>
  <c r="BG393" i="1" s="1"/>
  <c r="O383" i="1"/>
  <c r="Q361" i="1"/>
  <c r="BG363" i="1" s="1"/>
  <c r="O361" i="1"/>
  <c r="R348" i="1"/>
  <c r="M348" i="1"/>
  <c r="N348" i="1" s="1"/>
  <c r="Q348" i="1"/>
  <c r="BG350" i="1" s="1"/>
  <c r="R341" i="1"/>
  <c r="O341" i="1"/>
  <c r="R329" i="1"/>
  <c r="M329" i="1"/>
  <c r="N329" i="1" s="1"/>
  <c r="Q279" i="1"/>
  <c r="BG281" i="1" s="1"/>
  <c r="R279" i="1"/>
  <c r="O271" i="1"/>
  <c r="M270" i="1"/>
  <c r="N270" i="1" s="1"/>
  <c r="O270" i="1"/>
  <c r="M266" i="1"/>
  <c r="N266" i="1" s="1"/>
  <c r="Q266" i="1"/>
  <c r="BG268" i="1" s="1"/>
  <c r="R266" i="1"/>
  <c r="R250" i="1"/>
  <c r="M250" i="1"/>
  <c r="N250" i="1" s="1"/>
  <c r="O244" i="1"/>
  <c r="M231" i="1"/>
  <c r="N231" i="1" s="1"/>
  <c r="O231" i="1"/>
  <c r="O216" i="1"/>
  <c r="M214" i="1"/>
  <c r="N214" i="1" s="1"/>
  <c r="Q214" i="1"/>
  <c r="BG216" i="1" s="1"/>
  <c r="R214" i="1"/>
  <c r="R138" i="1"/>
  <c r="O379" i="1"/>
  <c r="O369" i="1"/>
  <c r="O364" i="1"/>
  <c r="O348" i="1"/>
  <c r="O342" i="1"/>
  <c r="O329" i="1"/>
  <c r="O320" i="1"/>
  <c r="O305" i="1"/>
  <c r="O301" i="1"/>
  <c r="O298" i="1"/>
  <c r="O282" i="1"/>
  <c r="O259" i="1"/>
  <c r="O251" i="1"/>
  <c r="O250" i="1"/>
  <c r="O218" i="1"/>
  <c r="O173" i="1"/>
  <c r="M159" i="1"/>
  <c r="N159" i="1" s="1"/>
  <c r="R159" i="1"/>
  <c r="M141" i="1"/>
  <c r="N141" i="1" s="1"/>
  <c r="Q141" i="1"/>
  <c r="BG143" i="1" s="1"/>
  <c r="M126" i="1"/>
  <c r="Q126" i="1"/>
  <c r="BG128" i="1" s="1"/>
  <c r="O91" i="1"/>
  <c r="Q63" i="1"/>
  <c r="BG65" i="1" s="1"/>
  <c r="M63" i="1"/>
  <c r="N63" i="1" s="1"/>
  <c r="Q43" i="1"/>
  <c r="BG45" i="1" s="1"/>
  <c r="M43" i="1"/>
  <c r="R43" i="1"/>
  <c r="M21" i="1"/>
  <c r="N21" i="1" s="1"/>
  <c r="R21" i="1"/>
  <c r="Q321" i="1"/>
  <c r="BG323" i="1" s="1"/>
  <c r="O313" i="1"/>
  <c r="M312" i="1"/>
  <c r="N312" i="1" s="1"/>
  <c r="O312" i="1"/>
  <c r="O308" i="1"/>
  <c r="O300" i="1"/>
  <c r="O297" i="1"/>
  <c r="O284" i="1"/>
  <c r="O277" i="1"/>
  <c r="O272" i="1"/>
  <c r="O256" i="1"/>
  <c r="O255" i="1"/>
  <c r="M254" i="1"/>
  <c r="N254" i="1" s="1"/>
  <c r="BN255" i="1" s="1"/>
  <c r="BO255" i="1" s="1"/>
  <c r="O254" i="1"/>
  <c r="R243" i="1"/>
  <c r="Q230" i="1"/>
  <c r="BG232" i="1" s="1"/>
  <c r="O230" i="1"/>
  <c r="R224" i="1"/>
  <c r="O220" i="1"/>
  <c r="BD220" i="1" s="1"/>
  <c r="R210" i="1"/>
  <c r="R206" i="1"/>
  <c r="O203" i="1"/>
  <c r="M202" i="1"/>
  <c r="N202" i="1" s="1"/>
  <c r="O202" i="1"/>
  <c r="Q192" i="1"/>
  <c r="BG194" i="1" s="1"/>
  <c r="Q186" i="1"/>
  <c r="BG188" i="1" s="1"/>
  <c r="Q174" i="1"/>
  <c r="BG176" i="1" s="1"/>
  <c r="R141" i="1"/>
  <c r="M109" i="1"/>
  <c r="N109" i="1" s="1"/>
  <c r="R109" i="1"/>
  <c r="M56" i="1"/>
  <c r="N56" i="1" s="1"/>
  <c r="R56" i="1"/>
  <c r="Q51" i="1"/>
  <c r="BG53" i="1" s="1"/>
  <c r="M51" i="1"/>
  <c r="N51" i="1" s="1"/>
  <c r="BN52" i="1" s="1"/>
  <c r="BO52" i="1" s="1"/>
  <c r="R40" i="1"/>
  <c r="M40" i="1"/>
  <c r="N40" i="1" s="1"/>
  <c r="O40" i="1"/>
  <c r="M32" i="1"/>
  <c r="N32" i="1" s="1"/>
  <c r="Q32" i="1"/>
  <c r="BG34" i="1" s="1"/>
  <c r="O129" i="1"/>
  <c r="O126" i="1"/>
  <c r="O74" i="1"/>
  <c r="O63" i="1"/>
  <c r="O53" i="1"/>
  <c r="O51" i="1"/>
  <c r="O43" i="1"/>
  <c r="O21" i="1"/>
  <c r="O111" i="1"/>
  <c r="O107" i="1"/>
  <c r="O95" i="1"/>
  <c r="M94" i="1"/>
  <c r="N94" i="1" s="1"/>
  <c r="BN95" i="1" s="1"/>
  <c r="BO95" i="1" s="1"/>
  <c r="O94" i="1"/>
  <c r="O90" i="1"/>
  <c r="R86" i="1"/>
  <c r="O67" i="1"/>
  <c r="R60" i="1"/>
  <c r="O57" i="1"/>
  <c r="M55" i="1"/>
  <c r="N55" i="1" s="1"/>
  <c r="O55" i="1"/>
  <c r="R48" i="1"/>
  <c r="R47" i="1"/>
  <c r="R44" i="1"/>
  <c r="Q35" i="1"/>
  <c r="BG37" i="1" s="1"/>
  <c r="O35" i="1"/>
  <c r="O29" i="1"/>
  <c r="Q27" i="1"/>
  <c r="BG29" i="1" s="1"/>
  <c r="O27" i="1"/>
  <c r="O184" i="1"/>
  <c r="O179" i="1"/>
  <c r="O155" i="1"/>
  <c r="Q133" i="1"/>
  <c r="BG135" i="1" s="1"/>
  <c r="R100" i="1"/>
  <c r="O88" i="1"/>
  <c r="Q86" i="1"/>
  <c r="BG88" i="1" s="1"/>
  <c r="Q83" i="1"/>
  <c r="BG85" i="1" s="1"/>
  <c r="O77" i="1"/>
  <c r="R70" i="1"/>
  <c r="O69" i="1"/>
  <c r="O68" i="1"/>
  <c r="O61" i="1"/>
  <c r="O59" i="1"/>
  <c r="O49" i="1"/>
  <c r="Q47" i="1"/>
  <c r="BG49" i="1" s="1"/>
  <c r="O44" i="1"/>
  <c r="R29" i="1"/>
  <c r="O28" i="1"/>
  <c r="O24" i="1"/>
  <c r="O19" i="1"/>
  <c r="M430" i="1"/>
  <c r="N430" i="1" s="1"/>
  <c r="BN431" i="1" s="1"/>
  <c r="BO431" i="1" s="1"/>
  <c r="O430" i="1"/>
  <c r="Q325" i="1"/>
  <c r="BG327" i="1" s="1"/>
  <c r="M325" i="1"/>
  <c r="N325" i="1" s="1"/>
  <c r="BN326" i="1" s="1"/>
  <c r="BO326" i="1" s="1"/>
  <c r="M252" i="1"/>
  <c r="N252" i="1" s="1"/>
  <c r="R252" i="1"/>
  <c r="M232" i="1"/>
  <c r="R232" i="1"/>
  <c r="Q20" i="1"/>
  <c r="BG22" i="1" s="1"/>
  <c r="M20" i="1"/>
  <c r="R20" i="1"/>
  <c r="O497" i="1"/>
  <c r="Q496" i="1"/>
  <c r="BG498" i="1" s="1"/>
  <c r="Q485" i="1"/>
  <c r="BG487" i="1" s="1"/>
  <c r="Q465" i="1"/>
  <c r="BG467" i="1" s="1"/>
  <c r="M442" i="1"/>
  <c r="N442" i="1" s="1"/>
  <c r="O442" i="1"/>
  <c r="R430" i="1"/>
  <c r="M403" i="1"/>
  <c r="N403" i="1" s="1"/>
  <c r="O403" i="1"/>
  <c r="R278" i="1"/>
  <c r="M278" i="1"/>
  <c r="N278" i="1" s="1"/>
  <c r="O262" i="1"/>
  <c r="Q207" i="1"/>
  <c r="BG209" i="1" s="1"/>
  <c r="R207" i="1"/>
  <c r="M207" i="1"/>
  <c r="N207" i="1" s="1"/>
  <c r="M190" i="1"/>
  <c r="N190" i="1" s="1"/>
  <c r="M165" i="1"/>
  <c r="N165" i="1" s="1"/>
  <c r="Q165" i="1"/>
  <c r="BG167" i="1" s="1"/>
  <c r="R165" i="1"/>
  <c r="R62" i="1"/>
  <c r="M62" i="1"/>
  <c r="N62" i="1" s="1"/>
  <c r="Q62" i="1"/>
  <c r="BG64" i="1" s="1"/>
  <c r="R50" i="1"/>
  <c r="M50" i="1"/>
  <c r="N50" i="1" s="1"/>
  <c r="Q50" i="1"/>
  <c r="BG52" i="1" s="1"/>
  <c r="Q36" i="1"/>
  <c r="BG38" i="1" s="1"/>
  <c r="M36" i="1"/>
  <c r="R36" i="1"/>
  <c r="O36" i="1"/>
  <c r="R31" i="1"/>
  <c r="M31" i="1"/>
  <c r="N31" i="1" s="1"/>
  <c r="BN32" i="1" s="1"/>
  <c r="BO32" i="1" s="1"/>
  <c r="Q31" i="1"/>
  <c r="BG33" i="1" s="1"/>
  <c r="N28" i="1"/>
  <c r="BN29" i="1" s="1"/>
  <c r="BO29" i="1" s="1"/>
  <c r="M25" i="1"/>
  <c r="N25" i="1" s="1"/>
  <c r="BN25" i="1" s="1"/>
  <c r="BO25" i="1" s="1"/>
  <c r="O25" i="1"/>
  <c r="R25" i="1"/>
  <c r="O20" i="1"/>
  <c r="O15" i="1"/>
  <c r="O11" i="1"/>
  <c r="BD11" i="1" s="1"/>
  <c r="M498" i="1"/>
  <c r="N498" i="1" s="1"/>
  <c r="M496" i="1"/>
  <c r="N496" i="1" s="1"/>
  <c r="M480" i="1"/>
  <c r="O480" i="1"/>
  <c r="R477" i="1"/>
  <c r="R473" i="1"/>
  <c r="R470" i="1"/>
  <c r="M457" i="1"/>
  <c r="N457" i="1" s="1"/>
  <c r="BN458" i="1" s="1"/>
  <c r="BO458" i="1" s="1"/>
  <c r="O457" i="1"/>
  <c r="O451" i="1"/>
  <c r="M444" i="1"/>
  <c r="N444" i="1" s="1"/>
  <c r="R444" i="1"/>
  <c r="R442" i="1"/>
  <c r="Q425" i="1"/>
  <c r="BG427" i="1" s="1"/>
  <c r="R409" i="1"/>
  <c r="Q405" i="1"/>
  <c r="BG407" i="1" s="1"/>
  <c r="O405" i="1"/>
  <c r="R403" i="1"/>
  <c r="R399" i="1"/>
  <c r="M399" i="1"/>
  <c r="N399" i="1" s="1"/>
  <c r="M387" i="1"/>
  <c r="N387" i="1" s="1"/>
  <c r="O387" i="1"/>
  <c r="M362" i="1"/>
  <c r="N362" i="1" s="1"/>
  <c r="O362" i="1"/>
  <c r="R362" i="1"/>
  <c r="Q357" i="1"/>
  <c r="BG359" i="1" s="1"/>
  <c r="M357" i="1"/>
  <c r="R357" i="1"/>
  <c r="O353" i="1"/>
  <c r="M346" i="1"/>
  <c r="N346" i="1" s="1"/>
  <c r="BN346" i="1" s="1"/>
  <c r="BO346" i="1" s="1"/>
  <c r="O346" i="1"/>
  <c r="R346" i="1"/>
  <c r="Q345" i="1"/>
  <c r="BG347" i="1" s="1"/>
  <c r="R345" i="1"/>
  <c r="Q344" i="1"/>
  <c r="BG346" i="1" s="1"/>
  <c r="O334" i="1"/>
  <c r="R317" i="1"/>
  <c r="M317" i="1"/>
  <c r="N317" i="1" s="1"/>
  <c r="M294" i="1"/>
  <c r="N294" i="1" s="1"/>
  <c r="BN295" i="1" s="1"/>
  <c r="BO295" i="1" s="1"/>
  <c r="Q294" i="1"/>
  <c r="BG296" i="1" s="1"/>
  <c r="R292" i="1"/>
  <c r="Q278" i="1"/>
  <c r="BG280" i="1" s="1"/>
  <c r="O278" i="1"/>
  <c r="R267" i="1"/>
  <c r="M267" i="1"/>
  <c r="N267" i="1" s="1"/>
  <c r="Q267" i="1"/>
  <c r="BG269" i="1" s="1"/>
  <c r="M240" i="1"/>
  <c r="O240" i="1"/>
  <c r="R240" i="1"/>
  <c r="M234" i="1"/>
  <c r="N234" i="1" s="1"/>
  <c r="Q234" i="1"/>
  <c r="BG236" i="1" s="1"/>
  <c r="R234" i="1"/>
  <c r="M228" i="1"/>
  <c r="N228" i="1" s="1"/>
  <c r="O228" i="1"/>
  <c r="R228" i="1"/>
  <c r="R215" i="1"/>
  <c r="M215" i="1"/>
  <c r="N215" i="1" s="1"/>
  <c r="BN216" i="1" s="1"/>
  <c r="BO216" i="1" s="1"/>
  <c r="Q215" i="1"/>
  <c r="BG217" i="1" s="1"/>
  <c r="R182" i="1"/>
  <c r="M182" i="1"/>
  <c r="N182" i="1" s="1"/>
  <c r="O120" i="1"/>
  <c r="R120" i="1"/>
  <c r="M114" i="1"/>
  <c r="N114" i="1" s="1"/>
  <c r="Q114" i="1"/>
  <c r="BG116" i="1" s="1"/>
  <c r="R114" i="1"/>
  <c r="M102" i="1"/>
  <c r="N102" i="1" s="1"/>
  <c r="Q102" i="1"/>
  <c r="BG104" i="1" s="1"/>
  <c r="R102" i="1"/>
  <c r="M98" i="1"/>
  <c r="N98" i="1" s="1"/>
  <c r="Q98" i="1"/>
  <c r="BG100" i="1" s="1"/>
  <c r="R98" i="1"/>
  <c r="M92" i="1"/>
  <c r="N92" i="1" s="1"/>
  <c r="R92" i="1"/>
  <c r="R466" i="1"/>
  <c r="M452" i="1"/>
  <c r="N452" i="1" s="1"/>
  <c r="R452" i="1"/>
  <c r="R367" i="1"/>
  <c r="M367" i="1"/>
  <c r="N367" i="1" s="1"/>
  <c r="M330" i="1"/>
  <c r="N330" i="1" s="1"/>
  <c r="R330" i="1"/>
  <c r="O330" i="1"/>
  <c r="M316" i="1"/>
  <c r="N316" i="1" s="1"/>
  <c r="BN317" i="1" s="1"/>
  <c r="BO317" i="1" s="1"/>
  <c r="Q316" i="1"/>
  <c r="BG318" i="1" s="1"/>
  <c r="R262" i="1"/>
  <c r="M262" i="1"/>
  <c r="Q239" i="1"/>
  <c r="BG241" i="1" s="1"/>
  <c r="R239" i="1"/>
  <c r="M239" i="1"/>
  <c r="N239" i="1" s="1"/>
  <c r="R226" i="1"/>
  <c r="M226" i="1"/>
  <c r="R200" i="1"/>
  <c r="Q200" i="1"/>
  <c r="BG202" i="1" s="1"/>
  <c r="O195" i="1"/>
  <c r="R195" i="1"/>
  <c r="M127" i="1"/>
  <c r="R127" i="1"/>
  <c r="O127" i="1"/>
  <c r="Q127" i="1"/>
  <c r="BG129" i="1" s="1"/>
  <c r="O498" i="1"/>
  <c r="R497" i="1"/>
  <c r="O496" i="1"/>
  <c r="R495" i="1"/>
  <c r="O485" i="1"/>
  <c r="O465" i="1"/>
  <c r="M448" i="1"/>
  <c r="N448" i="1" s="1"/>
  <c r="R448" i="1"/>
  <c r="R425" i="1"/>
  <c r="R415" i="1"/>
  <c r="M415" i="1"/>
  <c r="N415" i="1" s="1"/>
  <c r="Q367" i="1"/>
  <c r="BG369" i="1" s="1"/>
  <c r="R344" i="1"/>
  <c r="M334" i="1"/>
  <c r="R334" i="1"/>
  <c r="M332" i="1"/>
  <c r="N332" i="1" s="1"/>
  <c r="BN333" i="1" s="1"/>
  <c r="BO333" i="1" s="1"/>
  <c r="Q332" i="1"/>
  <c r="BG334" i="1" s="1"/>
  <c r="M318" i="1"/>
  <c r="R318" i="1"/>
  <c r="O318" i="1"/>
  <c r="R291" i="1"/>
  <c r="M291" i="1"/>
  <c r="N291" i="1" s="1"/>
  <c r="O291" i="1"/>
  <c r="R247" i="1"/>
  <c r="M247" i="1"/>
  <c r="N247" i="1" s="1"/>
  <c r="Q247" i="1"/>
  <c r="BG249" i="1" s="1"/>
  <c r="O226" i="1"/>
  <c r="O190" i="1"/>
  <c r="B9" i="1"/>
  <c r="O499" i="1"/>
  <c r="M477" i="1"/>
  <c r="N477" i="1" s="1"/>
  <c r="M473" i="1"/>
  <c r="N473" i="1" s="1"/>
  <c r="Q468" i="1"/>
  <c r="BG470" i="1" s="1"/>
  <c r="M468" i="1"/>
  <c r="N468" i="1" s="1"/>
  <c r="O455" i="1"/>
  <c r="M435" i="1"/>
  <c r="O435" i="1"/>
  <c r="R435" i="1"/>
  <c r="M434" i="1"/>
  <c r="N434" i="1" s="1"/>
  <c r="R434" i="1"/>
  <c r="M423" i="1"/>
  <c r="N423" i="1" s="1"/>
  <c r="O423" i="1"/>
  <c r="R423" i="1"/>
  <c r="M422" i="1"/>
  <c r="N422" i="1" s="1"/>
  <c r="R422" i="1"/>
  <c r="M418" i="1"/>
  <c r="N418" i="1" s="1"/>
  <c r="BN419" i="1" s="1"/>
  <c r="BO419" i="1" s="1"/>
  <c r="O418" i="1"/>
  <c r="O415" i="1"/>
  <c r="Q409" i="1"/>
  <c r="BG411" i="1" s="1"/>
  <c r="M405" i="1"/>
  <c r="N405" i="1" s="1"/>
  <c r="Q403" i="1"/>
  <c r="BG405" i="1" s="1"/>
  <c r="R383" i="1"/>
  <c r="M383" i="1"/>
  <c r="N383" i="1" s="1"/>
  <c r="M371" i="1"/>
  <c r="N371" i="1" s="1"/>
  <c r="O371" i="1"/>
  <c r="Q364" i="1"/>
  <c r="BG366" i="1" s="1"/>
  <c r="R364" i="1"/>
  <c r="M353" i="1"/>
  <c r="R332" i="1"/>
  <c r="Q291" i="1"/>
  <c r="BG293" i="1" s="1"/>
  <c r="M290" i="1"/>
  <c r="N290" i="1" s="1"/>
  <c r="Q290" i="1"/>
  <c r="BG292" i="1" s="1"/>
  <c r="Q286" i="1"/>
  <c r="BG288" i="1" s="1"/>
  <c r="R286" i="1"/>
  <c r="O279" i="1"/>
  <c r="M279" i="1"/>
  <c r="M274" i="1"/>
  <c r="N274" i="1" s="1"/>
  <c r="BN275" i="1" s="1"/>
  <c r="BO275" i="1" s="1"/>
  <c r="R274" i="1"/>
  <c r="R271" i="1"/>
  <c r="M271" i="1"/>
  <c r="M211" i="1"/>
  <c r="N211" i="1" s="1"/>
  <c r="Q211" i="1"/>
  <c r="BG213" i="1" s="1"/>
  <c r="R211" i="1"/>
  <c r="M208" i="1"/>
  <c r="R208" i="1"/>
  <c r="M188" i="1"/>
  <c r="N188" i="1" s="1"/>
  <c r="O188" i="1"/>
  <c r="Q188" i="1"/>
  <c r="BG190" i="1" s="1"/>
  <c r="R188" i="1"/>
  <c r="Q182" i="1"/>
  <c r="BG184" i="1" s="1"/>
  <c r="R175" i="1"/>
  <c r="O175" i="1"/>
  <c r="Q154" i="1"/>
  <c r="BG156" i="1" s="1"/>
  <c r="R154" i="1"/>
  <c r="M154" i="1"/>
  <c r="N150" i="1"/>
  <c r="BN151" i="1" s="1"/>
  <c r="BO151" i="1" s="1"/>
  <c r="M149" i="1"/>
  <c r="N149" i="1" s="1"/>
  <c r="O149" i="1"/>
  <c r="M104" i="1"/>
  <c r="N104" i="1" s="1"/>
  <c r="R104" i="1"/>
  <c r="O477" i="1"/>
  <c r="O473" i="1"/>
  <c r="O468" i="1"/>
  <c r="R426" i="1"/>
  <c r="O425" i="1"/>
  <c r="O424" i="1"/>
  <c r="O409" i="1"/>
  <c r="O393" i="1"/>
  <c r="O377" i="1"/>
  <c r="O352" i="1"/>
  <c r="O344" i="1"/>
  <c r="M338" i="1"/>
  <c r="N338" i="1" s="1"/>
  <c r="R338" i="1"/>
  <c r="O332" i="1"/>
  <c r="O325" i="1"/>
  <c r="R321" i="1"/>
  <c r="O317" i="1"/>
  <c r="O294" i="1"/>
  <c r="Q277" i="1"/>
  <c r="BG279" i="1" s="1"/>
  <c r="M277" i="1"/>
  <c r="N277" i="1" s="1"/>
  <c r="BN278" i="1" s="1"/>
  <c r="BO278" i="1" s="1"/>
  <c r="O267" i="1"/>
  <c r="O252" i="1"/>
  <c r="O239" i="1"/>
  <c r="O232" i="1"/>
  <c r="O207" i="1"/>
  <c r="O200" i="1"/>
  <c r="O182" i="1"/>
  <c r="R176" i="1"/>
  <c r="M176" i="1"/>
  <c r="N176" i="1" s="1"/>
  <c r="M163" i="1"/>
  <c r="N163" i="1" s="1"/>
  <c r="R163" i="1"/>
  <c r="Q158" i="1"/>
  <c r="BG160" i="1" s="1"/>
  <c r="M158" i="1"/>
  <c r="R158" i="1"/>
  <c r="O158" i="1"/>
  <c r="M143" i="1"/>
  <c r="N143" i="1" s="1"/>
  <c r="R143" i="1"/>
  <c r="O124" i="1"/>
  <c r="R124" i="1"/>
  <c r="O98" i="1"/>
  <c r="O92" i="1"/>
  <c r="BD92" i="1" s="1"/>
  <c r="M260" i="1"/>
  <c r="N260" i="1" s="1"/>
  <c r="O260" i="1"/>
  <c r="R260" i="1"/>
  <c r="R178" i="1"/>
  <c r="Q176" i="1"/>
  <c r="BG178" i="1" s="1"/>
  <c r="M170" i="1"/>
  <c r="N170" i="1" s="1"/>
  <c r="O170" i="1"/>
  <c r="O163" i="1"/>
  <c r="O143" i="1"/>
  <c r="M137" i="1"/>
  <c r="N137" i="1" s="1"/>
  <c r="Q137" i="1"/>
  <c r="BG139" i="1" s="1"/>
  <c r="M131" i="1"/>
  <c r="N131" i="1" s="1"/>
  <c r="R131" i="1"/>
  <c r="Q110" i="1"/>
  <c r="BG112" i="1" s="1"/>
  <c r="R110" i="1"/>
  <c r="M110" i="1"/>
  <c r="N110" i="1" s="1"/>
  <c r="BN111" i="1" s="1"/>
  <c r="BO111" i="1" s="1"/>
  <c r="N107" i="1"/>
  <c r="BN108" i="1" s="1"/>
  <c r="BO108" i="1" s="1"/>
  <c r="O336" i="1"/>
  <c r="O328" i="1"/>
  <c r="O321" i="1"/>
  <c r="O316" i="1"/>
  <c r="O309" i="1"/>
  <c r="O293" i="1"/>
  <c r="O290" i="1"/>
  <c r="O285" i="1"/>
  <c r="O274" i="1"/>
  <c r="O266" i="1"/>
  <c r="O247" i="1"/>
  <c r="O243" i="1"/>
  <c r="O238" i="1"/>
  <c r="O234" i="1"/>
  <c r="O215" i="1"/>
  <c r="O211" i="1"/>
  <c r="O206" i="1"/>
  <c r="O178" i="1"/>
  <c r="O165" i="1"/>
  <c r="O131" i="1"/>
  <c r="O110" i="1"/>
  <c r="O104" i="1"/>
  <c r="R99" i="1"/>
  <c r="M99" i="1"/>
  <c r="R78" i="1"/>
  <c r="M78" i="1"/>
  <c r="Q78" i="1"/>
  <c r="BG80" i="1" s="1"/>
  <c r="O73" i="1"/>
  <c r="O223" i="1"/>
  <c r="O219" i="1"/>
  <c r="R216" i="1"/>
  <c r="O214" i="1"/>
  <c r="O210" i="1"/>
  <c r="R204" i="1"/>
  <c r="O198" i="1"/>
  <c r="R197" i="1"/>
  <c r="O194" i="1"/>
  <c r="O186" i="1"/>
  <c r="O174" i="1"/>
  <c r="M166" i="1"/>
  <c r="M162" i="1"/>
  <c r="R162" i="1"/>
  <c r="O159" i="1"/>
  <c r="R153" i="1"/>
  <c r="M147" i="1"/>
  <c r="N147" i="1" s="1"/>
  <c r="R147" i="1"/>
  <c r="Q142" i="1"/>
  <c r="BG144" i="1" s="1"/>
  <c r="M142" i="1"/>
  <c r="R142" i="1"/>
  <c r="M138" i="1"/>
  <c r="N134" i="1"/>
  <c r="BN135" i="1" s="1"/>
  <c r="BO135" i="1" s="1"/>
  <c r="M133" i="1"/>
  <c r="N133" i="1" s="1"/>
  <c r="O133" i="1"/>
  <c r="N130" i="1"/>
  <c r="O115" i="1"/>
  <c r="O112" i="1"/>
  <c r="Q106" i="1"/>
  <c r="BG108" i="1" s="1"/>
  <c r="O106" i="1"/>
  <c r="Q103" i="1"/>
  <c r="BG105" i="1" s="1"/>
  <c r="M103" i="1"/>
  <c r="O103" i="1"/>
  <c r="O99" i="1"/>
  <c r="M96" i="1"/>
  <c r="N96" i="1" s="1"/>
  <c r="R96" i="1"/>
  <c r="O96" i="1"/>
  <c r="M38" i="1"/>
  <c r="N38" i="1" s="1"/>
  <c r="Q38" i="1"/>
  <c r="BG40" i="1" s="1"/>
  <c r="R38" i="1"/>
  <c r="O153" i="1"/>
  <c r="O137" i="1"/>
  <c r="O114" i="1"/>
  <c r="Q87" i="1"/>
  <c r="BG89" i="1" s="1"/>
  <c r="M87" i="1"/>
  <c r="R87" i="1"/>
  <c r="Q75" i="1"/>
  <c r="BG77" i="1" s="1"/>
  <c r="M75" i="1"/>
  <c r="R75" i="1"/>
  <c r="O75" i="1"/>
  <c r="N67" i="1"/>
  <c r="R54" i="1"/>
  <c r="M54" i="1"/>
  <c r="N54" i="1" s="1"/>
  <c r="N16" i="1"/>
  <c r="O157" i="1"/>
  <c r="R151" i="1"/>
  <c r="R146" i="1"/>
  <c r="O141" i="1"/>
  <c r="R135" i="1"/>
  <c r="R130" i="1"/>
  <c r="R84" i="1"/>
  <c r="O84" i="1"/>
  <c r="R58" i="1"/>
  <c r="M58" i="1"/>
  <c r="N58" i="1" s="1"/>
  <c r="R41" i="1"/>
  <c r="O41" i="1"/>
  <c r="Q39" i="1"/>
  <c r="BG41" i="1" s="1"/>
  <c r="R39" i="1"/>
  <c r="M39" i="1"/>
  <c r="N39" i="1" s="1"/>
  <c r="O33" i="1"/>
  <c r="R33" i="1"/>
  <c r="O78" i="1"/>
  <c r="R63" i="1"/>
  <c r="O62" i="1"/>
  <c r="O58" i="1"/>
  <c r="O54" i="1"/>
  <c r="O50" i="1"/>
  <c r="O39" i="1"/>
  <c r="O38" i="1"/>
  <c r="O31" i="1"/>
  <c r="R23" i="1"/>
  <c r="O102" i="1"/>
  <c r="R91" i="1"/>
  <c r="M91" i="1"/>
  <c r="O86" i="1"/>
  <c r="O70" i="1"/>
  <c r="O66" i="1"/>
  <c r="O47" i="1"/>
  <c r="R28" i="1"/>
  <c r="O23" i="1"/>
  <c r="R17" i="1"/>
  <c r="N489" i="1"/>
  <c r="BN489" i="1" s="1"/>
  <c r="BO489" i="1" s="1"/>
  <c r="N456" i="1"/>
  <c r="N497" i="1"/>
  <c r="O487" i="1"/>
  <c r="O463" i="1"/>
  <c r="M459" i="1"/>
  <c r="Q459" i="1"/>
  <c r="BG461" i="1" s="1"/>
  <c r="R455" i="1"/>
  <c r="M447" i="1"/>
  <c r="Q447" i="1"/>
  <c r="BG449" i="1" s="1"/>
  <c r="Q499" i="1"/>
  <c r="BG501" i="1" s="1"/>
  <c r="M499" i="1"/>
  <c r="Q495" i="1"/>
  <c r="BG497" i="1" s="1"/>
  <c r="M495" i="1"/>
  <c r="Q491" i="1"/>
  <c r="BG493" i="1" s="1"/>
  <c r="M491" i="1"/>
  <c r="Q460" i="1"/>
  <c r="BG462" i="1" s="1"/>
  <c r="O459" i="1"/>
  <c r="Q456" i="1"/>
  <c r="BG458" i="1" s="1"/>
  <c r="Q452" i="1"/>
  <c r="BG454" i="1" s="1"/>
  <c r="Q448" i="1"/>
  <c r="BG450" i="1" s="1"/>
  <c r="O447" i="1"/>
  <c r="Q444" i="1"/>
  <c r="BG446" i="1" s="1"/>
  <c r="O436" i="1"/>
  <c r="M432" i="1"/>
  <c r="Q432" i="1"/>
  <c r="BG434" i="1" s="1"/>
  <c r="O420" i="1"/>
  <c r="M414" i="1"/>
  <c r="Q414" i="1"/>
  <c r="BG416" i="1" s="1"/>
  <c r="R414" i="1"/>
  <c r="N409" i="1"/>
  <c r="N407" i="1"/>
  <c r="M406" i="1"/>
  <c r="Q406" i="1"/>
  <c r="BG408" i="1" s="1"/>
  <c r="R406" i="1"/>
  <c r="M398" i="1"/>
  <c r="Q398" i="1"/>
  <c r="BG400" i="1" s="1"/>
  <c r="R398" i="1"/>
  <c r="N391" i="1"/>
  <c r="M390" i="1"/>
  <c r="Q390" i="1"/>
  <c r="BG392" i="1" s="1"/>
  <c r="R390" i="1"/>
  <c r="M382" i="1"/>
  <c r="Q382" i="1"/>
  <c r="BG384" i="1" s="1"/>
  <c r="R382" i="1"/>
  <c r="N377" i="1"/>
  <c r="N375" i="1"/>
  <c r="M374" i="1"/>
  <c r="Q374" i="1"/>
  <c r="BG376" i="1" s="1"/>
  <c r="R374" i="1"/>
  <c r="M366" i="1"/>
  <c r="Q366" i="1"/>
  <c r="BG368" i="1" s="1"/>
  <c r="R366" i="1"/>
  <c r="M455" i="1"/>
  <c r="Q455" i="1"/>
  <c r="BG457" i="1" s="1"/>
  <c r="N421" i="1"/>
  <c r="M420" i="1"/>
  <c r="Q420" i="1"/>
  <c r="BG422" i="1" s="1"/>
  <c r="R9" i="1"/>
  <c r="M486" i="1"/>
  <c r="Q486" i="1"/>
  <c r="BG488" i="1" s="1"/>
  <c r="R483" i="1"/>
  <c r="M482" i="1"/>
  <c r="Q482" i="1"/>
  <c r="BG484" i="1" s="1"/>
  <c r="R479" i="1"/>
  <c r="M479" i="1"/>
  <c r="M478" i="1"/>
  <c r="Q478" i="1"/>
  <c r="BG480" i="1" s="1"/>
  <c r="R475" i="1"/>
  <c r="M475" i="1"/>
  <c r="M474" i="1"/>
  <c r="Q474" i="1"/>
  <c r="BG476" i="1" s="1"/>
  <c r="R471" i="1"/>
  <c r="M471" i="1"/>
  <c r="M470" i="1"/>
  <c r="Q470" i="1"/>
  <c r="BG472" i="1" s="1"/>
  <c r="R467" i="1"/>
  <c r="M467" i="1"/>
  <c r="M466" i="1"/>
  <c r="Q466" i="1"/>
  <c r="BG468" i="1" s="1"/>
  <c r="R463" i="1"/>
  <c r="M463" i="1"/>
  <c r="M462" i="1"/>
  <c r="Q462" i="1"/>
  <c r="BG464" i="1" s="1"/>
  <c r="M428" i="1"/>
  <c r="Q428" i="1"/>
  <c r="BG430" i="1" s="1"/>
  <c r="R491" i="1"/>
  <c r="O483" i="1"/>
  <c r="O479" i="1"/>
  <c r="O471" i="1"/>
  <c r="O467" i="1"/>
  <c r="M451" i="1"/>
  <c r="Q451" i="1"/>
  <c r="BG453" i="1" s="1"/>
  <c r="M436" i="1"/>
  <c r="Q436" i="1"/>
  <c r="BG438" i="1" s="1"/>
  <c r="R420" i="1"/>
  <c r="R487" i="1"/>
  <c r="M487" i="1"/>
  <c r="O486" i="1"/>
  <c r="M483" i="1"/>
  <c r="Q497" i="1"/>
  <c r="BG499" i="1" s="1"/>
  <c r="Q493" i="1"/>
  <c r="BG495" i="1" s="1"/>
  <c r="Q489" i="1"/>
  <c r="BG491" i="1" s="1"/>
  <c r="O460" i="1"/>
  <c r="O456" i="1"/>
  <c r="N453" i="1"/>
  <c r="O452" i="1"/>
  <c r="N449" i="1"/>
  <c r="BN450" i="1" s="1"/>
  <c r="BO450" i="1" s="1"/>
  <c r="O448" i="1"/>
  <c r="N445" i="1"/>
  <c r="BN446" i="1" s="1"/>
  <c r="BO446" i="1" s="1"/>
  <c r="O444" i="1"/>
  <c r="M440" i="1"/>
  <c r="Q440" i="1"/>
  <c r="BG442" i="1" s="1"/>
  <c r="O428" i="1"/>
  <c r="N426" i="1"/>
  <c r="BN427" i="1" s="1"/>
  <c r="BO427" i="1" s="1"/>
  <c r="N425" i="1"/>
  <c r="M424" i="1"/>
  <c r="Q424" i="1"/>
  <c r="BG426" i="1" s="1"/>
  <c r="M410" i="1"/>
  <c r="Q410" i="1"/>
  <c r="BG412" i="1" s="1"/>
  <c r="R410" i="1"/>
  <c r="M402" i="1"/>
  <c r="Q402" i="1"/>
  <c r="BG404" i="1" s="1"/>
  <c r="R402" i="1"/>
  <c r="N397" i="1"/>
  <c r="M394" i="1"/>
  <c r="Q394" i="1"/>
  <c r="BG396" i="1" s="1"/>
  <c r="R394" i="1"/>
  <c r="M386" i="1"/>
  <c r="Q386" i="1"/>
  <c r="BG388" i="1" s="1"/>
  <c r="R386" i="1"/>
  <c r="M378" i="1"/>
  <c r="Q378" i="1"/>
  <c r="BG380" i="1" s="1"/>
  <c r="R378" i="1"/>
  <c r="M370" i="1"/>
  <c r="Q370" i="1"/>
  <c r="BG372" i="1" s="1"/>
  <c r="R370" i="1"/>
  <c r="M363" i="1"/>
  <c r="Q363" i="1"/>
  <c r="BG365" i="1" s="1"/>
  <c r="M359" i="1"/>
  <c r="Q359" i="1"/>
  <c r="BG361" i="1" s="1"/>
  <c r="M355" i="1"/>
  <c r="Q355" i="1"/>
  <c r="BG357" i="1" s="1"/>
  <c r="M351" i="1"/>
  <c r="Q351" i="1"/>
  <c r="BG353" i="1" s="1"/>
  <c r="O347" i="1"/>
  <c r="M347" i="1"/>
  <c r="Q347" i="1"/>
  <c r="BG349" i="1" s="1"/>
  <c r="N344" i="1"/>
  <c r="BN345" i="1" s="1"/>
  <c r="BO345" i="1" s="1"/>
  <c r="O339" i="1"/>
  <c r="M339" i="1"/>
  <c r="Q339" i="1"/>
  <c r="BG341" i="1" s="1"/>
  <c r="N336" i="1"/>
  <c r="O331" i="1"/>
  <c r="M331" i="1"/>
  <c r="Q331" i="1"/>
  <c r="BG333" i="1" s="1"/>
  <c r="O323" i="1"/>
  <c r="M323" i="1"/>
  <c r="Q323" i="1"/>
  <c r="BG325" i="1" s="1"/>
  <c r="O315" i="1"/>
  <c r="M315" i="1"/>
  <c r="Q315" i="1"/>
  <c r="BG317" i="1" s="1"/>
  <c r="O307" i="1"/>
  <c r="M307" i="1"/>
  <c r="Q307" i="1"/>
  <c r="BG309" i="1" s="1"/>
  <c r="Q443" i="1"/>
  <c r="BG445" i="1" s="1"/>
  <c r="Q439" i="1"/>
  <c r="BG441" i="1" s="1"/>
  <c r="Q435" i="1"/>
  <c r="BG437" i="1" s="1"/>
  <c r="Q431" i="1"/>
  <c r="BG433" i="1" s="1"/>
  <c r="Q427" i="1"/>
  <c r="BG429" i="1" s="1"/>
  <c r="Q423" i="1"/>
  <c r="BG425" i="1" s="1"/>
  <c r="Q419" i="1"/>
  <c r="BG421" i="1" s="1"/>
  <c r="R416" i="1"/>
  <c r="M416" i="1"/>
  <c r="O416" i="1"/>
  <c r="R412" i="1"/>
  <c r="M412" i="1"/>
  <c r="O412" i="1"/>
  <c r="R408" i="1"/>
  <c r="M408" i="1"/>
  <c r="O408" i="1"/>
  <c r="R404" i="1"/>
  <c r="M404" i="1"/>
  <c r="O404" i="1"/>
  <c r="R400" i="1"/>
  <c r="M400" i="1"/>
  <c r="O400" i="1"/>
  <c r="R396" i="1"/>
  <c r="M396" i="1"/>
  <c r="O396" i="1"/>
  <c r="R392" i="1"/>
  <c r="M392" i="1"/>
  <c r="O392" i="1"/>
  <c r="R388" i="1"/>
  <c r="M388" i="1"/>
  <c r="O388" i="1"/>
  <c r="R384" i="1"/>
  <c r="M384" i="1"/>
  <c r="O384" i="1"/>
  <c r="R380" i="1"/>
  <c r="M380" i="1"/>
  <c r="O380" i="1"/>
  <c r="R376" i="1"/>
  <c r="M376" i="1"/>
  <c r="O376" i="1"/>
  <c r="R372" i="1"/>
  <c r="M372" i="1"/>
  <c r="O372" i="1"/>
  <c r="R368" i="1"/>
  <c r="M368" i="1"/>
  <c r="O368" i="1"/>
  <c r="R363" i="1"/>
  <c r="O363" i="1"/>
  <c r="R359" i="1"/>
  <c r="O359" i="1"/>
  <c r="R355" i="1"/>
  <c r="O355" i="1"/>
  <c r="R351" i="1"/>
  <c r="O351" i="1"/>
  <c r="R347" i="1"/>
  <c r="R339" i="1"/>
  <c r="R331" i="1"/>
  <c r="Q458" i="1"/>
  <c r="BG460" i="1" s="1"/>
  <c r="Q454" i="1"/>
  <c r="BG456" i="1" s="1"/>
  <c r="Q450" i="1"/>
  <c r="BG452" i="1" s="1"/>
  <c r="Q446" i="1"/>
  <c r="BG448" i="1" s="1"/>
  <c r="Q442" i="1"/>
  <c r="BG444" i="1" s="1"/>
  <c r="Q438" i="1"/>
  <c r="BG440" i="1" s="1"/>
  <c r="Q434" i="1"/>
  <c r="BG436" i="1" s="1"/>
  <c r="Q430" i="1"/>
  <c r="BG432" i="1" s="1"/>
  <c r="Q426" i="1"/>
  <c r="BG428" i="1" s="1"/>
  <c r="Q422" i="1"/>
  <c r="BG424" i="1" s="1"/>
  <c r="Q418" i="1"/>
  <c r="BG420" i="1" s="1"/>
  <c r="N364" i="1"/>
  <c r="O343" i="1"/>
  <c r="M343" i="1"/>
  <c r="Q343" i="1"/>
  <c r="BG345" i="1" s="1"/>
  <c r="O335" i="1"/>
  <c r="M335" i="1"/>
  <c r="Q335" i="1"/>
  <c r="BG337" i="1" s="1"/>
  <c r="O327" i="1"/>
  <c r="M327" i="1"/>
  <c r="Q327" i="1"/>
  <c r="BG329" i="1" s="1"/>
  <c r="N324" i="1"/>
  <c r="O319" i="1"/>
  <c r="M319" i="1"/>
  <c r="Q319" i="1"/>
  <c r="BG321" i="1" s="1"/>
  <c r="O311" i="1"/>
  <c r="M311" i="1"/>
  <c r="Q311" i="1"/>
  <c r="BG313" i="1" s="1"/>
  <c r="N308" i="1"/>
  <c r="BN309" i="1" s="1"/>
  <c r="BO309" i="1" s="1"/>
  <c r="R196" i="1"/>
  <c r="M196" i="1"/>
  <c r="O196" i="1"/>
  <c r="Q196" i="1"/>
  <c r="BG198" i="1" s="1"/>
  <c r="R305" i="1"/>
  <c r="M305" i="1"/>
  <c r="M304" i="1"/>
  <c r="Q304" i="1"/>
  <c r="BG306" i="1" s="1"/>
  <c r="R301" i="1"/>
  <c r="M301" i="1"/>
  <c r="M300" i="1"/>
  <c r="Q300" i="1"/>
  <c r="BG302" i="1" s="1"/>
  <c r="R297" i="1"/>
  <c r="M297" i="1"/>
  <c r="M296" i="1"/>
  <c r="Q296" i="1"/>
  <c r="BG298" i="1" s="1"/>
  <c r="R293" i="1"/>
  <c r="M293" i="1"/>
  <c r="M292" i="1"/>
  <c r="Q292" i="1"/>
  <c r="BG294" i="1" s="1"/>
  <c r="R289" i="1"/>
  <c r="M289" i="1"/>
  <c r="M288" i="1"/>
  <c r="Q288" i="1"/>
  <c r="BG290" i="1" s="1"/>
  <c r="M285" i="1"/>
  <c r="M284" i="1"/>
  <c r="Q284" i="1"/>
  <c r="BG286" i="1" s="1"/>
  <c r="M280" i="1"/>
  <c r="Q280" i="1"/>
  <c r="BG282" i="1" s="1"/>
  <c r="M276" i="1"/>
  <c r="Q276" i="1"/>
  <c r="BG278" i="1" s="1"/>
  <c r="M272" i="1"/>
  <c r="Q272" i="1"/>
  <c r="BG274" i="1" s="1"/>
  <c r="M268" i="1"/>
  <c r="Q268" i="1"/>
  <c r="BG270" i="1" s="1"/>
  <c r="O261" i="1"/>
  <c r="M261" i="1"/>
  <c r="Q261" i="1"/>
  <c r="BG263" i="1" s="1"/>
  <c r="O253" i="1"/>
  <c r="M253" i="1"/>
  <c r="Q253" i="1"/>
  <c r="BG255" i="1" s="1"/>
  <c r="O245" i="1"/>
  <c r="M245" i="1"/>
  <c r="Q245" i="1"/>
  <c r="BG247" i="1" s="1"/>
  <c r="O237" i="1"/>
  <c r="M237" i="1"/>
  <c r="Q237" i="1"/>
  <c r="BG239" i="1" s="1"/>
  <c r="O229" i="1"/>
  <c r="M229" i="1"/>
  <c r="Q229" i="1"/>
  <c r="BG231" i="1" s="1"/>
  <c r="O221" i="1"/>
  <c r="M221" i="1"/>
  <c r="Q221" i="1"/>
  <c r="BG223" i="1" s="1"/>
  <c r="O213" i="1"/>
  <c r="M213" i="1"/>
  <c r="Q213" i="1"/>
  <c r="BG215" i="1" s="1"/>
  <c r="O205" i="1"/>
  <c r="M205" i="1"/>
  <c r="Q205" i="1"/>
  <c r="BG207" i="1" s="1"/>
  <c r="M187" i="1"/>
  <c r="Q187" i="1"/>
  <c r="BG189" i="1" s="1"/>
  <c r="R187" i="1"/>
  <c r="M152" i="1"/>
  <c r="Q152" i="1"/>
  <c r="BG154" i="1" s="1"/>
  <c r="R152" i="1"/>
  <c r="M136" i="1"/>
  <c r="Q136" i="1"/>
  <c r="BG138" i="1" s="1"/>
  <c r="R136" i="1"/>
  <c r="Q362" i="1"/>
  <c r="BG364" i="1" s="1"/>
  <c r="Q358" i="1"/>
  <c r="BG360" i="1" s="1"/>
  <c r="Q354" i="1"/>
  <c r="BG356" i="1" s="1"/>
  <c r="Q350" i="1"/>
  <c r="BG352" i="1" s="1"/>
  <c r="Q346" i="1"/>
  <c r="BG348" i="1" s="1"/>
  <c r="Q342" i="1"/>
  <c r="BG344" i="1" s="1"/>
  <c r="Q338" i="1"/>
  <c r="BG340" i="1" s="1"/>
  <c r="Q334" i="1"/>
  <c r="BG336" i="1" s="1"/>
  <c r="Q330" i="1"/>
  <c r="BG332" i="1" s="1"/>
  <c r="Q326" i="1"/>
  <c r="BG328" i="1" s="1"/>
  <c r="Q322" i="1"/>
  <c r="BG324" i="1" s="1"/>
  <c r="Q318" i="1"/>
  <c r="BG320" i="1" s="1"/>
  <c r="Q314" i="1"/>
  <c r="BG316" i="1" s="1"/>
  <c r="Q310" i="1"/>
  <c r="BG312" i="1" s="1"/>
  <c r="Q306" i="1"/>
  <c r="BG308" i="1" s="1"/>
  <c r="R261" i="1"/>
  <c r="R253" i="1"/>
  <c r="R245" i="1"/>
  <c r="R237" i="1"/>
  <c r="R229" i="1"/>
  <c r="R221" i="1"/>
  <c r="R213" i="1"/>
  <c r="R205" i="1"/>
  <c r="M199" i="1"/>
  <c r="Q199" i="1"/>
  <c r="BG201" i="1" s="1"/>
  <c r="R199" i="1"/>
  <c r="O187" i="1"/>
  <c r="R284" i="1"/>
  <c r="R280" i="1"/>
  <c r="R276" i="1"/>
  <c r="R272" i="1"/>
  <c r="R268" i="1"/>
  <c r="O265" i="1"/>
  <c r="M265" i="1"/>
  <c r="Q265" i="1"/>
  <c r="BG267" i="1" s="1"/>
  <c r="O257" i="1"/>
  <c r="M257" i="1"/>
  <c r="Q257" i="1"/>
  <c r="BG259" i="1" s="1"/>
  <c r="O249" i="1"/>
  <c r="M249" i="1"/>
  <c r="Q249" i="1"/>
  <c r="BG251" i="1" s="1"/>
  <c r="O241" i="1"/>
  <c r="M241" i="1"/>
  <c r="Q241" i="1"/>
  <c r="BG243" i="1" s="1"/>
  <c r="N238" i="1"/>
  <c r="O233" i="1"/>
  <c r="M233" i="1"/>
  <c r="Q233" i="1"/>
  <c r="BG235" i="1" s="1"/>
  <c r="O225" i="1"/>
  <c r="M225" i="1"/>
  <c r="Q225" i="1"/>
  <c r="BG227" i="1" s="1"/>
  <c r="O217" i="1"/>
  <c r="M217" i="1"/>
  <c r="Q217" i="1"/>
  <c r="BG219" i="1" s="1"/>
  <c r="O209" i="1"/>
  <c r="M209" i="1"/>
  <c r="Q209" i="1"/>
  <c r="BG211" i="1" s="1"/>
  <c r="N206" i="1"/>
  <c r="Q201" i="1"/>
  <c r="BG203" i="1" s="1"/>
  <c r="M201" i="1"/>
  <c r="R201" i="1"/>
  <c r="O201" i="1"/>
  <c r="M200" i="1"/>
  <c r="N198" i="1"/>
  <c r="M195" i="1"/>
  <c r="Q195" i="1"/>
  <c r="BG197" i="1" s="1"/>
  <c r="M191" i="1"/>
  <c r="Q191" i="1"/>
  <c r="BG193" i="1" s="1"/>
  <c r="R191" i="1"/>
  <c r="Q185" i="1"/>
  <c r="BG187" i="1" s="1"/>
  <c r="M185" i="1"/>
  <c r="R185" i="1"/>
  <c r="Q177" i="1"/>
  <c r="BG179" i="1" s="1"/>
  <c r="M177" i="1"/>
  <c r="R177" i="1"/>
  <c r="R172" i="1"/>
  <c r="M172" i="1"/>
  <c r="M156" i="1"/>
  <c r="Q156" i="1"/>
  <c r="BG158" i="1" s="1"/>
  <c r="R156" i="1"/>
  <c r="M140" i="1"/>
  <c r="Q140" i="1"/>
  <c r="BG142" i="1" s="1"/>
  <c r="R140" i="1"/>
  <c r="Q121" i="1"/>
  <c r="BG123" i="1" s="1"/>
  <c r="M121" i="1"/>
  <c r="R121" i="1"/>
  <c r="O121" i="1"/>
  <c r="Q264" i="1"/>
  <c r="BG266" i="1" s="1"/>
  <c r="Q260" i="1"/>
  <c r="BG262" i="1" s="1"/>
  <c r="Q256" i="1"/>
  <c r="BG258" i="1" s="1"/>
  <c r="Q252" i="1"/>
  <c r="BG254" i="1" s="1"/>
  <c r="Q248" i="1"/>
  <c r="BG250" i="1" s="1"/>
  <c r="Q244" i="1"/>
  <c r="BG246" i="1" s="1"/>
  <c r="Q240" i="1"/>
  <c r="BG242" i="1" s="1"/>
  <c r="Q236" i="1"/>
  <c r="BG238" i="1" s="1"/>
  <c r="Q232" i="1"/>
  <c r="BG234" i="1" s="1"/>
  <c r="Q228" i="1"/>
  <c r="BG230" i="1" s="1"/>
  <c r="Q224" i="1"/>
  <c r="BG226" i="1" s="1"/>
  <c r="Q220" i="1"/>
  <c r="BG222" i="1" s="1"/>
  <c r="Q216" i="1"/>
  <c r="BG218" i="1" s="1"/>
  <c r="Q212" i="1"/>
  <c r="BG214" i="1" s="1"/>
  <c r="Q208" i="1"/>
  <c r="BG210" i="1" s="1"/>
  <c r="Q204" i="1"/>
  <c r="BG206" i="1" s="1"/>
  <c r="M197" i="1"/>
  <c r="O197" i="1"/>
  <c r="Q189" i="1"/>
  <c r="BG191" i="1" s="1"/>
  <c r="M189" i="1"/>
  <c r="R189" i="1"/>
  <c r="N168" i="1"/>
  <c r="M167" i="1"/>
  <c r="Q167" i="1"/>
  <c r="BG169" i="1" s="1"/>
  <c r="O167" i="1"/>
  <c r="M160" i="1"/>
  <c r="Q160" i="1"/>
  <c r="BG162" i="1" s="1"/>
  <c r="R160" i="1"/>
  <c r="M144" i="1"/>
  <c r="Q144" i="1"/>
  <c r="BG146" i="1" s="1"/>
  <c r="R144" i="1"/>
  <c r="M203" i="1"/>
  <c r="Q203" i="1"/>
  <c r="BG205" i="1" s="1"/>
  <c r="Q193" i="1"/>
  <c r="BG195" i="1" s="1"/>
  <c r="M193" i="1"/>
  <c r="R193" i="1"/>
  <c r="N192" i="1"/>
  <c r="N186" i="1"/>
  <c r="M183" i="1"/>
  <c r="Q183" i="1"/>
  <c r="BG185" i="1" s="1"/>
  <c r="R183" i="1"/>
  <c r="Q181" i="1"/>
  <c r="BG183" i="1" s="1"/>
  <c r="M181" i="1"/>
  <c r="R181" i="1"/>
  <c r="R164" i="1"/>
  <c r="M164" i="1"/>
  <c r="M148" i="1"/>
  <c r="Q148" i="1"/>
  <c r="BG150" i="1" s="1"/>
  <c r="R148" i="1"/>
  <c r="M132" i="1"/>
  <c r="Q132" i="1"/>
  <c r="BG134" i="1" s="1"/>
  <c r="R132" i="1"/>
  <c r="R113" i="1"/>
  <c r="M113" i="1"/>
  <c r="Q113" i="1"/>
  <c r="BG115" i="1" s="1"/>
  <c r="O193" i="1"/>
  <c r="O189" i="1"/>
  <c r="O185" i="1"/>
  <c r="O181" i="1"/>
  <c r="O177" i="1"/>
  <c r="O172" i="1"/>
  <c r="O164" i="1"/>
  <c r="O160" i="1"/>
  <c r="O156" i="1"/>
  <c r="O152" i="1"/>
  <c r="O148" i="1"/>
  <c r="O144" i="1"/>
  <c r="O140" i="1"/>
  <c r="O136" i="1"/>
  <c r="O132" i="1"/>
  <c r="M116" i="1"/>
  <c r="Q116" i="1"/>
  <c r="BG118" i="1" s="1"/>
  <c r="O116" i="1"/>
  <c r="M171" i="1"/>
  <c r="Q171" i="1"/>
  <c r="BG173" i="1" s="1"/>
  <c r="N145" i="1"/>
  <c r="Q125" i="1"/>
  <c r="BG127" i="1" s="1"/>
  <c r="M125" i="1"/>
  <c r="R125" i="1"/>
  <c r="Q117" i="1"/>
  <c r="BG119" i="1" s="1"/>
  <c r="M117" i="1"/>
  <c r="R117" i="1"/>
  <c r="N70" i="1"/>
  <c r="BN71" i="1" s="1"/>
  <c r="BO71" i="1" s="1"/>
  <c r="M179" i="1"/>
  <c r="Q179" i="1"/>
  <c r="BG181" i="1" s="1"/>
  <c r="M175" i="1"/>
  <c r="Q175" i="1"/>
  <c r="BG177" i="1" s="1"/>
  <c r="O113" i="1"/>
  <c r="M105" i="1"/>
  <c r="Q105" i="1"/>
  <c r="BG107" i="1" s="1"/>
  <c r="M101" i="1"/>
  <c r="Q101" i="1"/>
  <c r="BG103" i="1" s="1"/>
  <c r="M97" i="1"/>
  <c r="Q97" i="1"/>
  <c r="BG99" i="1" s="1"/>
  <c r="M93" i="1"/>
  <c r="Q93" i="1"/>
  <c r="BG95" i="1" s="1"/>
  <c r="M89" i="1"/>
  <c r="Q89" i="1"/>
  <c r="BG91" i="1" s="1"/>
  <c r="M85" i="1"/>
  <c r="Q85" i="1"/>
  <c r="BG87" i="1" s="1"/>
  <c r="Q163" i="1"/>
  <c r="BG165" i="1" s="1"/>
  <c r="Q159" i="1"/>
  <c r="BG161" i="1" s="1"/>
  <c r="Q155" i="1"/>
  <c r="BG157" i="1" s="1"/>
  <c r="Q151" i="1"/>
  <c r="BG153" i="1" s="1"/>
  <c r="Q147" i="1"/>
  <c r="BG149" i="1" s="1"/>
  <c r="Q143" i="1"/>
  <c r="BG145" i="1" s="1"/>
  <c r="Q139" i="1"/>
  <c r="BG141" i="1" s="1"/>
  <c r="Q135" i="1"/>
  <c r="BG137" i="1" s="1"/>
  <c r="Q131" i="1"/>
  <c r="BG133" i="1" s="1"/>
  <c r="M128" i="1"/>
  <c r="Q128" i="1"/>
  <c r="BG130" i="1" s="1"/>
  <c r="M124" i="1"/>
  <c r="Q124" i="1"/>
  <c r="BG126" i="1" s="1"/>
  <c r="M120" i="1"/>
  <c r="Q120" i="1"/>
  <c r="BG122" i="1" s="1"/>
  <c r="M112" i="1"/>
  <c r="Q112" i="1"/>
  <c r="BG114" i="1" s="1"/>
  <c r="Q109" i="1"/>
  <c r="BG111" i="1" s="1"/>
  <c r="O109" i="1"/>
  <c r="R105" i="1"/>
  <c r="O105" i="1"/>
  <c r="R101" i="1"/>
  <c r="O101" i="1"/>
  <c r="R97" i="1"/>
  <c r="O97" i="1"/>
  <c r="R93" i="1"/>
  <c r="O93" i="1"/>
  <c r="R89" i="1"/>
  <c r="O89" i="1"/>
  <c r="R85" i="1"/>
  <c r="O85" i="1"/>
  <c r="N82" i="1"/>
  <c r="Q77" i="1"/>
  <c r="BG79" i="1" s="1"/>
  <c r="M77" i="1"/>
  <c r="R77" i="1"/>
  <c r="Q73" i="1"/>
  <c r="BG75" i="1" s="1"/>
  <c r="M73" i="1"/>
  <c r="R73" i="1"/>
  <c r="Q69" i="1"/>
  <c r="BG71" i="1" s="1"/>
  <c r="M69" i="1"/>
  <c r="R69" i="1"/>
  <c r="R65" i="1"/>
  <c r="M65" i="1"/>
  <c r="N90" i="1"/>
  <c r="N86" i="1"/>
  <c r="Q81" i="1"/>
  <c r="BG83" i="1" s="1"/>
  <c r="M81" i="1"/>
  <c r="R81" i="1"/>
  <c r="O65" i="1"/>
  <c r="M61" i="1"/>
  <c r="Q61" i="1"/>
  <c r="BG63" i="1" s="1"/>
  <c r="M57" i="1"/>
  <c r="Q57" i="1"/>
  <c r="BG59" i="1" s="1"/>
  <c r="M53" i="1"/>
  <c r="Q53" i="1"/>
  <c r="BG55" i="1" s="1"/>
  <c r="M49" i="1"/>
  <c r="Q49" i="1"/>
  <c r="BG51" i="1" s="1"/>
  <c r="R34" i="1"/>
  <c r="M34" i="1"/>
  <c r="Q108" i="1"/>
  <c r="BG110" i="1" s="1"/>
  <c r="Q104" i="1"/>
  <c r="BG106" i="1" s="1"/>
  <c r="Q100" i="1"/>
  <c r="BG102" i="1" s="1"/>
  <c r="Q96" i="1"/>
  <c r="BG98" i="1" s="1"/>
  <c r="Q92" i="1"/>
  <c r="BG94" i="1" s="1"/>
  <c r="Q88" i="1"/>
  <c r="BG90" i="1" s="1"/>
  <c r="M84" i="1"/>
  <c r="Q84" i="1"/>
  <c r="BG86" i="1" s="1"/>
  <c r="M80" i="1"/>
  <c r="Q80" i="1"/>
  <c r="BG82" i="1" s="1"/>
  <c r="M76" i="1"/>
  <c r="Q76" i="1"/>
  <c r="BG78" i="1" s="1"/>
  <c r="M72" i="1"/>
  <c r="Q72" i="1"/>
  <c r="BG74" i="1" s="1"/>
  <c r="M68" i="1"/>
  <c r="Q68" i="1"/>
  <c r="BG70" i="1" s="1"/>
  <c r="M64" i="1"/>
  <c r="Q64" i="1"/>
  <c r="BG66" i="1" s="1"/>
  <c r="Q42" i="1"/>
  <c r="BG44" i="1" s="1"/>
  <c r="M42" i="1"/>
  <c r="R42" i="1"/>
  <c r="M37" i="1"/>
  <c r="Q37" i="1"/>
  <c r="BG39" i="1" s="1"/>
  <c r="O37" i="1"/>
  <c r="O64" i="1"/>
  <c r="O45" i="1"/>
  <c r="M45" i="1"/>
  <c r="Q45" i="1"/>
  <c r="BG47" i="1" s="1"/>
  <c r="Q34" i="1"/>
  <c r="BG36" i="1" s="1"/>
  <c r="O34" i="1"/>
  <c r="M30" i="1"/>
  <c r="Q30" i="1"/>
  <c r="BG32" i="1" s="1"/>
  <c r="M26" i="1"/>
  <c r="Q26" i="1"/>
  <c r="BG28" i="1" s="1"/>
  <c r="M22" i="1"/>
  <c r="Q22" i="1"/>
  <c r="BG24" i="1" s="1"/>
  <c r="M18" i="1"/>
  <c r="Q18" i="1"/>
  <c r="BG20" i="1" s="1"/>
  <c r="Q60" i="1"/>
  <c r="BG62" i="1" s="1"/>
  <c r="Q56" i="1"/>
  <c r="BG58" i="1" s="1"/>
  <c r="Q52" i="1"/>
  <c r="BG54" i="1" s="1"/>
  <c r="Q48" i="1"/>
  <c r="BG50" i="1" s="1"/>
  <c r="Q44" i="1"/>
  <c r="BG46" i="1" s="1"/>
  <c r="M41" i="1"/>
  <c r="Q41" i="1"/>
  <c r="BG43" i="1" s="1"/>
  <c r="M33" i="1"/>
  <c r="Q33" i="1"/>
  <c r="BG35" i="1" s="1"/>
  <c r="R30" i="1"/>
  <c r="O30" i="1"/>
  <c r="R26" i="1"/>
  <c r="O26" i="1"/>
  <c r="R22" i="1"/>
  <c r="O22" i="1"/>
  <c r="R18" i="1"/>
  <c r="O18" i="1"/>
  <c r="N35" i="1"/>
  <c r="N27" i="1"/>
  <c r="Q29" i="1"/>
  <c r="BG31" i="1" s="1"/>
  <c r="Q25" i="1"/>
  <c r="BG27" i="1" s="1"/>
  <c r="Q21" i="1"/>
  <c r="BG23" i="1" s="1"/>
  <c r="Q17" i="1"/>
  <c r="BG19" i="1" s="1"/>
  <c r="O8" i="1"/>
  <c r="BD8" i="1" s="1"/>
  <c r="R8" i="1"/>
  <c r="O12" i="1"/>
  <c r="BD12" i="1" s="1"/>
  <c r="R12" i="1"/>
  <c r="R15" i="1"/>
  <c r="O14" i="1"/>
  <c r="O10" i="1"/>
  <c r="BD10" i="1" s="1"/>
  <c r="Q15" i="1"/>
  <c r="BG17" i="1" s="1"/>
  <c r="R14" i="1"/>
  <c r="R13" i="1"/>
  <c r="O13" i="1"/>
  <c r="M14" i="1"/>
  <c r="N14" i="1" s="1"/>
  <c r="BN15" i="1" s="1"/>
  <c r="BO15" i="1" s="1"/>
  <c r="Q13" i="1"/>
  <c r="BG15" i="1" s="1"/>
  <c r="R10" i="1"/>
  <c r="Q12" i="1"/>
  <c r="BG14" i="1" s="1"/>
  <c r="R11" i="1"/>
  <c r="Q10" i="1"/>
  <c r="BG12" i="1" s="1"/>
  <c r="M9" i="1"/>
  <c r="N9" i="1" s="1"/>
  <c r="Q8" i="1"/>
  <c r="BG10" i="1" s="1"/>
  <c r="Q11" i="1"/>
  <c r="BG13" i="1" s="1"/>
  <c r="K7" i="1"/>
  <c r="L7" i="1" s="1"/>
  <c r="J7" i="1"/>
  <c r="Q7" i="1" s="1"/>
  <c r="BG9" i="1" s="1"/>
  <c r="H7" i="1"/>
  <c r="G7" i="1" s="1"/>
  <c r="D7" i="1"/>
  <c r="E7" i="1" s="1"/>
  <c r="CE8" i="1" s="1"/>
  <c r="C7" i="1"/>
  <c r="AM8" i="1" s="1"/>
  <c r="I11" i="2" s="1"/>
  <c r="B7" i="1"/>
  <c r="BN28" i="1" l="1"/>
  <c r="BO28" i="1" s="1"/>
  <c r="BN83" i="1"/>
  <c r="BO83" i="1" s="1"/>
  <c r="BN365" i="1"/>
  <c r="BO365" i="1" s="1"/>
  <c r="BN40" i="1"/>
  <c r="BO40" i="1" s="1"/>
  <c r="BN270" i="1"/>
  <c r="BO270" i="1" s="1"/>
  <c r="BN231" i="1"/>
  <c r="BO231" i="1" s="1"/>
  <c r="BN169" i="1"/>
  <c r="BO169" i="1" s="1"/>
  <c r="BN325" i="1"/>
  <c r="BO325" i="1" s="1"/>
  <c r="BN212" i="1"/>
  <c r="BO212" i="1" s="1"/>
  <c r="BN17" i="1"/>
  <c r="BO17" i="1" s="1"/>
  <c r="BN146" i="1"/>
  <c r="BO146" i="1" s="1"/>
  <c r="BN457" i="1"/>
  <c r="BO457" i="1" s="1"/>
  <c r="BN55" i="1"/>
  <c r="BO55" i="1" s="1"/>
  <c r="BN291" i="1"/>
  <c r="BO291" i="1" s="1"/>
  <c r="BN248" i="1"/>
  <c r="BO248" i="1" s="1"/>
  <c r="BN461" i="1"/>
  <c r="BO461" i="1" s="1"/>
  <c r="BN239" i="1"/>
  <c r="BO239" i="1" s="1"/>
  <c r="BN422" i="1"/>
  <c r="BO422" i="1" s="1"/>
  <c r="BN260" i="1"/>
  <c r="BO260" i="1" s="1"/>
  <c r="BN310" i="1"/>
  <c r="BO310" i="1" s="1"/>
  <c r="BN329" i="1"/>
  <c r="BO329" i="1" s="1"/>
  <c r="BN350" i="1"/>
  <c r="BO350" i="1" s="1"/>
  <c r="BN485" i="1"/>
  <c r="BO485" i="1" s="1"/>
  <c r="BN426" i="1"/>
  <c r="BO426" i="1" s="1"/>
  <c r="BN150" i="1"/>
  <c r="BO150" i="1" s="1"/>
  <c r="BN51" i="1"/>
  <c r="BO51" i="1" s="1"/>
  <c r="BN313" i="1"/>
  <c r="BO313" i="1" s="1"/>
  <c r="BN349" i="1"/>
  <c r="BO349" i="1" s="1"/>
  <c r="BN299" i="1"/>
  <c r="BO299" i="1" s="1"/>
  <c r="BN283" i="1"/>
  <c r="BO283" i="1" s="1"/>
  <c r="BN252" i="1"/>
  <c r="BO252" i="1" s="1"/>
  <c r="BN465" i="1"/>
  <c r="BO465" i="1" s="1"/>
  <c r="BN494" i="1"/>
  <c r="BO494" i="1" s="1"/>
  <c r="BN223" i="1"/>
  <c r="BO223" i="1" s="1"/>
  <c r="BN119" i="1"/>
  <c r="BO119" i="1" s="1"/>
  <c r="BN442" i="1"/>
  <c r="BO442" i="1" s="1"/>
  <c r="BN39" i="1"/>
  <c r="BO39" i="1" s="1"/>
  <c r="BN473" i="1"/>
  <c r="BO473" i="1" s="1"/>
  <c r="BN10" i="1"/>
  <c r="BO10" i="1" s="1"/>
  <c r="BN9" i="1"/>
  <c r="BO9" i="1" s="1"/>
  <c r="BN498" i="1"/>
  <c r="BO498" i="1" s="1"/>
  <c r="BN131" i="1"/>
  <c r="BO131" i="1" s="1"/>
  <c r="BN469" i="1"/>
  <c r="BO469" i="1" s="1"/>
  <c r="BN56" i="1"/>
  <c r="BO56" i="1" s="1"/>
  <c r="BN251" i="1"/>
  <c r="BO251" i="1" s="1"/>
  <c r="BN267" i="1"/>
  <c r="BO267" i="1" s="1"/>
  <c r="BN362" i="1"/>
  <c r="BO362" i="1" s="1"/>
  <c r="BN219" i="1"/>
  <c r="BO219" i="1" s="1"/>
  <c r="BN147" i="1"/>
  <c r="BO147" i="1" s="1"/>
  <c r="BN274" i="1"/>
  <c r="BO274" i="1" s="1"/>
  <c r="BN264" i="1"/>
  <c r="BO264" i="1" s="1"/>
  <c r="BN247" i="1"/>
  <c r="BO247" i="1" s="1"/>
  <c r="BN228" i="1"/>
  <c r="BO228" i="1" s="1"/>
  <c r="BN454" i="1"/>
  <c r="BO454" i="1" s="1"/>
  <c r="BN115" i="1"/>
  <c r="BO115" i="1" s="1"/>
  <c r="BN445" i="1"/>
  <c r="BO445" i="1" s="1"/>
  <c r="BN110" i="1"/>
  <c r="BO110" i="1" s="1"/>
  <c r="BN430" i="1"/>
  <c r="BO430" i="1" s="1"/>
  <c r="BN444" i="1"/>
  <c r="BO444" i="1" s="1"/>
  <c r="BN338" i="1"/>
  <c r="BO338" i="1" s="1"/>
  <c r="BN16" i="1"/>
  <c r="BO16" i="1" s="1"/>
  <c r="BN109" i="1"/>
  <c r="BO109" i="1" s="1"/>
  <c r="BN449" i="1"/>
  <c r="BO449" i="1" s="1"/>
  <c r="BN215" i="1"/>
  <c r="BO215" i="1" s="1"/>
  <c r="BN434" i="1"/>
  <c r="BO434" i="1" s="1"/>
  <c r="BN453" i="1"/>
  <c r="BO453" i="1" s="1"/>
  <c r="BN418" i="1"/>
  <c r="BO418" i="1" s="1"/>
  <c r="BN130" i="1"/>
  <c r="BO130" i="1" s="1"/>
  <c r="BN207" i="1"/>
  <c r="BO207" i="1" s="1"/>
  <c r="BN337" i="1"/>
  <c r="BO337" i="1" s="1"/>
  <c r="BN490" i="1"/>
  <c r="BO490" i="1" s="1"/>
  <c r="BN59" i="1"/>
  <c r="BO59" i="1" s="1"/>
  <c r="BN134" i="1"/>
  <c r="BO134" i="1" s="1"/>
  <c r="BN423" i="1"/>
  <c r="BO423" i="1" s="1"/>
  <c r="BN235" i="1"/>
  <c r="BO235" i="1" s="1"/>
  <c r="BN497" i="1"/>
  <c r="BO497" i="1" s="1"/>
  <c r="BN63" i="1"/>
  <c r="BO63" i="1" s="1"/>
  <c r="BN443" i="1"/>
  <c r="BO443" i="1" s="1"/>
  <c r="BN330" i="1"/>
  <c r="BO330" i="1" s="1"/>
  <c r="BN67" i="1"/>
  <c r="BO67" i="1" s="1"/>
  <c r="BN477" i="1"/>
  <c r="BO477" i="1" s="1"/>
  <c r="BN170" i="1"/>
  <c r="BO170" i="1" s="1"/>
  <c r="BN211" i="1"/>
  <c r="BO211" i="1" s="1"/>
  <c r="BN107" i="1"/>
  <c r="BO107" i="1" s="1"/>
  <c r="BN96" i="1"/>
  <c r="BO96" i="1" s="1"/>
  <c r="BN342" i="1"/>
  <c r="BO342" i="1" s="1"/>
  <c r="BN14" i="1"/>
  <c r="BO14" i="1" s="1"/>
  <c r="CE502" i="1"/>
  <c r="R33" i="2" s="1"/>
  <c r="CA8" i="1"/>
  <c r="CA502" i="1" s="1"/>
  <c r="CD8" i="1"/>
  <c r="CB8" i="1"/>
  <c r="CB502" i="1" s="1"/>
  <c r="CC8" i="1"/>
  <c r="CC502" i="1" s="1"/>
  <c r="BZ8" i="1"/>
  <c r="BZ502" i="1" s="1"/>
  <c r="AT8" i="1"/>
  <c r="AZ8" i="1" s="1"/>
  <c r="R12" i="2" s="1"/>
  <c r="BS10" i="1"/>
  <c r="BS502" i="1" s="1"/>
  <c r="E52" i="2" s="1"/>
  <c r="BX502" i="1"/>
  <c r="J52" i="2" s="1"/>
  <c r="BV13" i="1"/>
  <c r="BV502" i="1" s="1"/>
  <c r="H52" i="2" s="1"/>
  <c r="BW13" i="1"/>
  <c r="BW502" i="1" s="1"/>
  <c r="I52" i="2" s="1"/>
  <c r="BT13" i="1"/>
  <c r="BT502" i="1" s="1"/>
  <c r="F52" i="2" s="1"/>
  <c r="BU13" i="1"/>
  <c r="BU502" i="1" s="1"/>
  <c r="G52" i="2" s="1"/>
  <c r="BI9" i="1"/>
  <c r="I26" i="2" s="1"/>
  <c r="P89" i="1"/>
  <c r="BD89" i="1"/>
  <c r="P105" i="1"/>
  <c r="BD105" i="1"/>
  <c r="P116" i="1"/>
  <c r="BD116" i="1"/>
  <c r="P136" i="1"/>
  <c r="BD136" i="1"/>
  <c r="P152" i="1"/>
  <c r="BD152" i="1"/>
  <c r="P172" i="1"/>
  <c r="BD172" i="1"/>
  <c r="P189" i="1"/>
  <c r="BD189" i="1"/>
  <c r="P167" i="1"/>
  <c r="BD167" i="1"/>
  <c r="P217" i="1"/>
  <c r="BD217" i="1"/>
  <c r="P257" i="1"/>
  <c r="BD257" i="1"/>
  <c r="P229" i="1"/>
  <c r="BD229" i="1"/>
  <c r="P261" i="1"/>
  <c r="BD261" i="1"/>
  <c r="P343" i="1"/>
  <c r="BD343" i="1"/>
  <c r="P351" i="1"/>
  <c r="BD351" i="1"/>
  <c r="P359" i="1"/>
  <c r="BD359" i="1"/>
  <c r="P368" i="1"/>
  <c r="BD368" i="1"/>
  <c r="P384" i="1"/>
  <c r="BD384" i="1"/>
  <c r="P400" i="1"/>
  <c r="BD400" i="1"/>
  <c r="P416" i="1"/>
  <c r="BD416" i="1"/>
  <c r="P307" i="1"/>
  <c r="BD307" i="1"/>
  <c r="P444" i="1"/>
  <c r="T444" i="1" s="1"/>
  <c r="CG447" i="1" s="1"/>
  <c r="BD444" i="1"/>
  <c r="P452" i="1"/>
  <c r="T452" i="1" s="1"/>
  <c r="CG455" i="1" s="1"/>
  <c r="BD452" i="1"/>
  <c r="P486" i="1"/>
  <c r="BD486" i="1"/>
  <c r="P467" i="1"/>
  <c r="BD467" i="1"/>
  <c r="P420" i="1"/>
  <c r="BD420" i="1"/>
  <c r="P23" i="1"/>
  <c r="T23" i="1" s="1"/>
  <c r="CG26" i="1" s="1"/>
  <c r="BD23" i="1"/>
  <c r="P70" i="1"/>
  <c r="T70" i="1" s="1"/>
  <c r="CG73" i="1" s="1"/>
  <c r="BD70" i="1"/>
  <c r="P102" i="1"/>
  <c r="T102" i="1" s="1"/>
  <c r="CG105" i="1" s="1"/>
  <c r="BD102" i="1"/>
  <c r="P39" i="1"/>
  <c r="T39" i="1" s="1"/>
  <c r="CG42" i="1" s="1"/>
  <c r="BD39" i="1"/>
  <c r="P62" i="1"/>
  <c r="T62" i="1" s="1"/>
  <c r="CG65" i="1" s="1"/>
  <c r="BD62" i="1"/>
  <c r="P33" i="1"/>
  <c r="BD33" i="1"/>
  <c r="P41" i="1"/>
  <c r="BD41" i="1"/>
  <c r="P84" i="1"/>
  <c r="BD84" i="1"/>
  <c r="P141" i="1"/>
  <c r="T141" i="1" s="1"/>
  <c r="CG144" i="1" s="1"/>
  <c r="BD141" i="1"/>
  <c r="P75" i="1"/>
  <c r="BD75" i="1"/>
  <c r="P137" i="1"/>
  <c r="T137" i="1" s="1"/>
  <c r="CG140" i="1" s="1"/>
  <c r="BD137" i="1"/>
  <c r="P99" i="1"/>
  <c r="BD99" i="1"/>
  <c r="P106" i="1"/>
  <c r="T106" i="1" s="1"/>
  <c r="CG109" i="1" s="1"/>
  <c r="BD106" i="1"/>
  <c r="P186" i="1"/>
  <c r="T186" i="1" s="1"/>
  <c r="CG189" i="1" s="1"/>
  <c r="BD186" i="1"/>
  <c r="P219" i="1"/>
  <c r="T219" i="1" s="1"/>
  <c r="CG222" i="1" s="1"/>
  <c r="BD219" i="1"/>
  <c r="P104" i="1"/>
  <c r="T104" i="1" s="1"/>
  <c r="CG107" i="1" s="1"/>
  <c r="BD104" i="1"/>
  <c r="P178" i="1"/>
  <c r="T178" i="1" s="1"/>
  <c r="CG181" i="1" s="1"/>
  <c r="BD178" i="1"/>
  <c r="P234" i="1"/>
  <c r="T234" i="1" s="1"/>
  <c r="CG237" i="1" s="1"/>
  <c r="BD234" i="1"/>
  <c r="P266" i="1"/>
  <c r="T266" i="1" s="1"/>
  <c r="CG269" i="1" s="1"/>
  <c r="BD266" i="1"/>
  <c r="P293" i="1"/>
  <c r="BD293" i="1"/>
  <c r="P328" i="1"/>
  <c r="T328" i="1" s="1"/>
  <c r="CG331" i="1" s="1"/>
  <c r="BD328" i="1"/>
  <c r="P170" i="1"/>
  <c r="T170" i="1" s="1"/>
  <c r="CG173" i="1" s="1"/>
  <c r="BD170" i="1"/>
  <c r="P98" i="1"/>
  <c r="T98" i="1" s="1"/>
  <c r="CG101" i="1" s="1"/>
  <c r="BD98" i="1"/>
  <c r="P232" i="1"/>
  <c r="BD232" i="1"/>
  <c r="P393" i="1"/>
  <c r="T393" i="1" s="1"/>
  <c r="CG396" i="1" s="1"/>
  <c r="BD393" i="1"/>
  <c r="P175" i="1"/>
  <c r="BD175" i="1"/>
  <c r="P423" i="1"/>
  <c r="T423" i="1" s="1"/>
  <c r="CG426" i="1" s="1"/>
  <c r="BD423" i="1"/>
  <c r="P499" i="1"/>
  <c r="BD499" i="1"/>
  <c r="P465" i="1"/>
  <c r="T465" i="1" s="1"/>
  <c r="CG468" i="1" s="1"/>
  <c r="BD465" i="1"/>
  <c r="P240" i="1"/>
  <c r="BD240" i="1"/>
  <c r="P334" i="1"/>
  <c r="BD334" i="1"/>
  <c r="P362" i="1"/>
  <c r="T362" i="1" s="1"/>
  <c r="CG365" i="1" s="1"/>
  <c r="BD362" i="1"/>
  <c r="P480" i="1"/>
  <c r="BD480" i="1"/>
  <c r="P25" i="1"/>
  <c r="T25" i="1" s="1"/>
  <c r="CG28" i="1" s="1"/>
  <c r="BD25" i="1"/>
  <c r="P430" i="1"/>
  <c r="T430" i="1" s="1"/>
  <c r="CG433" i="1" s="1"/>
  <c r="BD430" i="1"/>
  <c r="P28" i="1"/>
  <c r="T28" i="1" s="1"/>
  <c r="CG31" i="1" s="1"/>
  <c r="BD28" i="1"/>
  <c r="P49" i="1"/>
  <c r="BD49" i="1"/>
  <c r="P69" i="1"/>
  <c r="BD69" i="1"/>
  <c r="P155" i="1"/>
  <c r="T155" i="1" s="1"/>
  <c r="CG158" i="1" s="1"/>
  <c r="BD155" i="1"/>
  <c r="P95" i="1"/>
  <c r="T95" i="1" s="1"/>
  <c r="CG98" i="1" s="1"/>
  <c r="BD95" i="1"/>
  <c r="P43" i="1"/>
  <c r="BD43" i="1"/>
  <c r="P74" i="1"/>
  <c r="T74" i="1" s="1"/>
  <c r="CG77" i="1" s="1"/>
  <c r="BD74" i="1"/>
  <c r="P203" i="1"/>
  <c r="BD203" i="1"/>
  <c r="P254" i="1"/>
  <c r="T254" i="1" s="1"/>
  <c r="CG257" i="1" s="1"/>
  <c r="BD254" i="1"/>
  <c r="P272" i="1"/>
  <c r="BD272" i="1"/>
  <c r="P300" i="1"/>
  <c r="BD300" i="1"/>
  <c r="P313" i="1"/>
  <c r="T313" i="1" s="1"/>
  <c r="CG316" i="1" s="1"/>
  <c r="BD313" i="1"/>
  <c r="P173" i="1"/>
  <c r="T173" i="1" s="1"/>
  <c r="CG176" i="1" s="1"/>
  <c r="BD173" i="1"/>
  <c r="P259" i="1"/>
  <c r="T259" i="1" s="1"/>
  <c r="CG262" i="1" s="1"/>
  <c r="BD259" i="1"/>
  <c r="P305" i="1"/>
  <c r="BD305" i="1"/>
  <c r="P348" i="1"/>
  <c r="T348" i="1" s="1"/>
  <c r="CG351" i="1" s="1"/>
  <c r="BD348" i="1"/>
  <c r="P216" i="1"/>
  <c r="T216" i="1" s="1"/>
  <c r="CG219" i="1" s="1"/>
  <c r="BD216" i="1"/>
  <c r="P341" i="1"/>
  <c r="T341" i="1" s="1"/>
  <c r="CG344" i="1" s="1"/>
  <c r="BD341" i="1"/>
  <c r="P417" i="1"/>
  <c r="T417" i="1" s="1"/>
  <c r="CG420" i="1" s="1"/>
  <c r="BD417" i="1"/>
  <c r="P429" i="1"/>
  <c r="T429" i="1" s="1"/>
  <c r="CG432" i="1" s="1"/>
  <c r="BD429" i="1"/>
  <c r="P461" i="1"/>
  <c r="T461" i="1" s="1"/>
  <c r="CG464" i="1" s="1"/>
  <c r="BD461" i="1"/>
  <c r="P227" i="1"/>
  <c r="T227" i="1" s="1"/>
  <c r="CG230" i="1" s="1"/>
  <c r="BD227" i="1"/>
  <c r="P269" i="1"/>
  <c r="T269" i="1" s="1"/>
  <c r="CG272" i="1" s="1"/>
  <c r="BD269" i="1"/>
  <c r="P437" i="1"/>
  <c r="BD437" i="1"/>
  <c r="P469" i="1"/>
  <c r="T469" i="1" s="1"/>
  <c r="CG472" i="1" s="1"/>
  <c r="BD469" i="1"/>
  <c r="P449" i="1"/>
  <c r="T449" i="1" s="1"/>
  <c r="CG452" i="1" s="1"/>
  <c r="BD449" i="1"/>
  <c r="P166" i="1"/>
  <c r="BD166" i="1"/>
  <c r="P475" i="1"/>
  <c r="BD475" i="1"/>
  <c r="P446" i="1"/>
  <c r="T446" i="1" s="1"/>
  <c r="CG449" i="1" s="1"/>
  <c r="BD446" i="1"/>
  <c r="P72" i="1"/>
  <c r="BD72" i="1"/>
  <c r="P192" i="1"/>
  <c r="T192" i="1" s="1"/>
  <c r="CG195" i="1" s="1"/>
  <c r="BD192" i="1"/>
  <c r="P81" i="1"/>
  <c r="BD81" i="1"/>
  <c r="P60" i="1"/>
  <c r="T60" i="1" s="1"/>
  <c r="CG63" i="1" s="1"/>
  <c r="BD60" i="1"/>
  <c r="P117" i="1"/>
  <c r="BD117" i="1"/>
  <c r="P171" i="1"/>
  <c r="BD171" i="1"/>
  <c r="P292" i="1"/>
  <c r="BD292" i="1"/>
  <c r="P391" i="1"/>
  <c r="T391" i="1" s="1"/>
  <c r="CG394" i="1" s="1"/>
  <c r="BD391" i="1"/>
  <c r="P275" i="1"/>
  <c r="T275" i="1" s="1"/>
  <c r="CG278" i="1" s="1"/>
  <c r="BD275" i="1"/>
  <c r="P306" i="1"/>
  <c r="T306" i="1" s="1"/>
  <c r="CG309" i="1" s="1"/>
  <c r="BD306" i="1"/>
  <c r="P491" i="1"/>
  <c r="BD491" i="1"/>
  <c r="P56" i="1"/>
  <c r="T56" i="1" s="1"/>
  <c r="CG59" i="1" s="1"/>
  <c r="BD56" i="1"/>
  <c r="P224" i="1"/>
  <c r="T224" i="1" s="1"/>
  <c r="CG227" i="1" s="1"/>
  <c r="BD224" i="1"/>
  <c r="P374" i="1"/>
  <c r="BD374" i="1"/>
  <c r="P478" i="1"/>
  <c r="BD478" i="1"/>
  <c r="P145" i="1"/>
  <c r="T145" i="1" s="1"/>
  <c r="CG148" i="1" s="1"/>
  <c r="BD145" i="1"/>
  <c r="P168" i="1"/>
  <c r="T168" i="1" s="1"/>
  <c r="CG171" i="1" s="1"/>
  <c r="BD168" i="1"/>
  <c r="P399" i="1"/>
  <c r="T399" i="1" s="1"/>
  <c r="CG402" i="1" s="1"/>
  <c r="BD399" i="1"/>
  <c r="P395" i="1"/>
  <c r="T395" i="1" s="1"/>
  <c r="CG398" i="1" s="1"/>
  <c r="BD395" i="1"/>
  <c r="P495" i="1"/>
  <c r="BD495" i="1"/>
  <c r="P322" i="1"/>
  <c r="T322" i="1" s="1"/>
  <c r="BD322" i="1"/>
  <c r="P397" i="1"/>
  <c r="T397" i="1" s="1"/>
  <c r="CG400" i="1" s="1"/>
  <c r="BD397" i="1"/>
  <c r="P413" i="1"/>
  <c r="T413" i="1" s="1"/>
  <c r="CG416" i="1" s="1"/>
  <c r="BD413" i="1"/>
  <c r="P180" i="1"/>
  <c r="T180" i="1" s="1"/>
  <c r="CG183" i="1" s="1"/>
  <c r="BD180" i="1"/>
  <c r="P375" i="1"/>
  <c r="T375" i="1" s="1"/>
  <c r="CG378" i="1" s="1"/>
  <c r="BD375" i="1"/>
  <c r="P354" i="1"/>
  <c r="T354" i="1" s="1"/>
  <c r="CG357" i="1" s="1"/>
  <c r="BD354" i="1"/>
  <c r="P45" i="1"/>
  <c r="BD45" i="1"/>
  <c r="P156" i="1"/>
  <c r="BD156" i="1"/>
  <c r="P221" i="1"/>
  <c r="BD221" i="1"/>
  <c r="P253" i="1"/>
  <c r="BD253" i="1"/>
  <c r="P196" i="1"/>
  <c r="BD196" i="1"/>
  <c r="P335" i="1"/>
  <c r="BD335" i="1"/>
  <c r="P380" i="1"/>
  <c r="BD380" i="1"/>
  <c r="P396" i="1"/>
  <c r="BD396" i="1"/>
  <c r="P412" i="1"/>
  <c r="BD412" i="1"/>
  <c r="P331" i="1"/>
  <c r="BD331" i="1"/>
  <c r="P339" i="1"/>
  <c r="BD339" i="1"/>
  <c r="P347" i="1"/>
  <c r="BD347" i="1"/>
  <c r="P428" i="1"/>
  <c r="BD428" i="1"/>
  <c r="P471" i="1"/>
  <c r="BD471" i="1"/>
  <c r="P447" i="1"/>
  <c r="BD447" i="1"/>
  <c r="P459" i="1"/>
  <c r="BD459" i="1"/>
  <c r="P86" i="1"/>
  <c r="T86" i="1" s="1"/>
  <c r="CG89" i="1" s="1"/>
  <c r="BD86" i="1"/>
  <c r="P50" i="1"/>
  <c r="T50" i="1" s="1"/>
  <c r="CG53" i="1" s="1"/>
  <c r="BD50" i="1"/>
  <c r="P153" i="1"/>
  <c r="T153" i="1" s="1"/>
  <c r="CG156" i="1" s="1"/>
  <c r="BD153" i="1"/>
  <c r="P96" i="1"/>
  <c r="T96" i="1" s="1"/>
  <c r="CG99" i="1" s="1"/>
  <c r="BD96" i="1"/>
  <c r="P103" i="1"/>
  <c r="BD103" i="1"/>
  <c r="P133" i="1"/>
  <c r="T133" i="1" s="1"/>
  <c r="CG136" i="1" s="1"/>
  <c r="BD133" i="1"/>
  <c r="P194" i="1"/>
  <c r="T194" i="1" s="1"/>
  <c r="CG197" i="1" s="1"/>
  <c r="BD194" i="1"/>
  <c r="P210" i="1"/>
  <c r="T210" i="1" s="1"/>
  <c r="CG213" i="1" s="1"/>
  <c r="BD210" i="1"/>
  <c r="P223" i="1"/>
  <c r="T223" i="1" s="1"/>
  <c r="CG226" i="1" s="1"/>
  <c r="BD223" i="1"/>
  <c r="P110" i="1"/>
  <c r="T110" i="1" s="1"/>
  <c r="CG113" i="1" s="1"/>
  <c r="BD110" i="1"/>
  <c r="P206" i="1"/>
  <c r="T206" i="1" s="1"/>
  <c r="CG209" i="1" s="1"/>
  <c r="BD206" i="1"/>
  <c r="P238" i="1"/>
  <c r="T238" i="1" s="1"/>
  <c r="CG241" i="1" s="1"/>
  <c r="BD238" i="1"/>
  <c r="P274" i="1"/>
  <c r="T274" i="1" s="1"/>
  <c r="CG277" i="1" s="1"/>
  <c r="BD274" i="1"/>
  <c r="P309" i="1"/>
  <c r="T309" i="1" s="1"/>
  <c r="CG312" i="1" s="1"/>
  <c r="BD309" i="1"/>
  <c r="P336" i="1"/>
  <c r="T336" i="1" s="1"/>
  <c r="CG339" i="1" s="1"/>
  <c r="BD336" i="1"/>
  <c r="P260" i="1"/>
  <c r="T260" i="1" s="1"/>
  <c r="CG263" i="1" s="1"/>
  <c r="BD260" i="1"/>
  <c r="P158" i="1"/>
  <c r="BD158" i="1"/>
  <c r="P182" i="1"/>
  <c r="T182" i="1" s="1"/>
  <c r="CG185" i="1" s="1"/>
  <c r="BD182" i="1"/>
  <c r="P239" i="1"/>
  <c r="T239" i="1" s="1"/>
  <c r="CG242" i="1" s="1"/>
  <c r="BD239" i="1"/>
  <c r="P325" i="1"/>
  <c r="T325" i="1" s="1"/>
  <c r="CG328" i="1" s="1"/>
  <c r="BD325" i="1"/>
  <c r="P344" i="1"/>
  <c r="T344" i="1" s="1"/>
  <c r="CG347" i="1" s="1"/>
  <c r="BD344" i="1"/>
  <c r="P409" i="1"/>
  <c r="T409" i="1" s="1"/>
  <c r="CG412" i="1" s="1"/>
  <c r="BD409" i="1"/>
  <c r="P468" i="1"/>
  <c r="T468" i="1" s="1"/>
  <c r="CG471" i="1" s="1"/>
  <c r="BD468" i="1"/>
  <c r="P188" i="1"/>
  <c r="T188" i="1" s="1"/>
  <c r="CG191" i="1" s="1"/>
  <c r="BD188" i="1"/>
  <c r="P279" i="1"/>
  <c r="BD279" i="1"/>
  <c r="P435" i="1"/>
  <c r="BD435" i="1"/>
  <c r="P485" i="1"/>
  <c r="T485" i="1" s="1"/>
  <c r="CG488" i="1" s="1"/>
  <c r="BD485" i="1"/>
  <c r="P498" i="1"/>
  <c r="T498" i="1" s="1"/>
  <c r="CG501" i="1" s="1"/>
  <c r="BD498" i="1"/>
  <c r="P278" i="1"/>
  <c r="T278" i="1" s="1"/>
  <c r="CG281" i="1" s="1"/>
  <c r="BD278" i="1"/>
  <c r="P346" i="1"/>
  <c r="T346" i="1" s="1"/>
  <c r="CG349" i="1" s="1"/>
  <c r="BD346" i="1"/>
  <c r="P442" i="1"/>
  <c r="T442" i="1" s="1"/>
  <c r="CG445" i="1" s="1"/>
  <c r="BD442" i="1"/>
  <c r="P59" i="1"/>
  <c r="T59" i="1" s="1"/>
  <c r="CG62" i="1" s="1"/>
  <c r="BD59" i="1"/>
  <c r="P88" i="1"/>
  <c r="T88" i="1" s="1"/>
  <c r="CG91" i="1" s="1"/>
  <c r="BD88" i="1"/>
  <c r="P179" i="1"/>
  <c r="BD179" i="1"/>
  <c r="P29" i="1"/>
  <c r="T29" i="1" s="1"/>
  <c r="CG32" i="1" s="1"/>
  <c r="BD29" i="1"/>
  <c r="P57" i="1"/>
  <c r="BD57" i="1"/>
  <c r="P90" i="1"/>
  <c r="T90" i="1" s="1"/>
  <c r="CG93" i="1" s="1"/>
  <c r="BD90" i="1"/>
  <c r="P107" i="1"/>
  <c r="T107" i="1" s="1"/>
  <c r="CG110" i="1" s="1"/>
  <c r="BD107" i="1"/>
  <c r="P51" i="1"/>
  <c r="T51" i="1" s="1"/>
  <c r="CG54" i="1" s="1"/>
  <c r="BD51" i="1"/>
  <c r="P126" i="1"/>
  <c r="BD126" i="1"/>
  <c r="P40" i="1"/>
  <c r="T40" i="1" s="1"/>
  <c r="CG43" i="1" s="1"/>
  <c r="BD40" i="1"/>
  <c r="P230" i="1"/>
  <c r="T230" i="1" s="1"/>
  <c r="CG233" i="1" s="1"/>
  <c r="BD230" i="1"/>
  <c r="P277" i="1"/>
  <c r="T277" i="1" s="1"/>
  <c r="CG280" i="1" s="1"/>
  <c r="BD277" i="1"/>
  <c r="P308" i="1"/>
  <c r="T308" i="1" s="1"/>
  <c r="CG311" i="1" s="1"/>
  <c r="BD308" i="1"/>
  <c r="P91" i="1"/>
  <c r="BD91" i="1"/>
  <c r="P218" i="1"/>
  <c r="T218" i="1" s="1"/>
  <c r="CG221" i="1" s="1"/>
  <c r="BD218" i="1"/>
  <c r="P282" i="1"/>
  <c r="T282" i="1" s="1"/>
  <c r="CG285" i="1" s="1"/>
  <c r="BD282" i="1"/>
  <c r="P320" i="1"/>
  <c r="T320" i="1" s="1"/>
  <c r="CG323" i="1" s="1"/>
  <c r="BD320" i="1"/>
  <c r="P364" i="1"/>
  <c r="T364" i="1" s="1"/>
  <c r="CG367" i="1" s="1"/>
  <c r="BD364" i="1"/>
  <c r="P231" i="1"/>
  <c r="T231" i="1" s="1"/>
  <c r="CG234" i="1" s="1"/>
  <c r="BD231" i="1"/>
  <c r="P270" i="1"/>
  <c r="T270" i="1" s="1"/>
  <c r="CG273" i="1" s="1"/>
  <c r="BD270" i="1"/>
  <c r="P361" i="1"/>
  <c r="T361" i="1" s="1"/>
  <c r="CG364" i="1" s="1"/>
  <c r="BD361" i="1"/>
  <c r="P401" i="1"/>
  <c r="T401" i="1" s="1"/>
  <c r="CG404" i="1" s="1"/>
  <c r="BD401" i="1"/>
  <c r="P466" i="1"/>
  <c r="BD466" i="1"/>
  <c r="P212" i="1"/>
  <c r="T212" i="1" s="1"/>
  <c r="CG215" i="1" s="1"/>
  <c r="BD212" i="1"/>
  <c r="P280" i="1"/>
  <c r="BD280" i="1"/>
  <c r="P302" i="1"/>
  <c r="T302" i="1" s="1"/>
  <c r="CG305" i="1" s="1"/>
  <c r="BD302" i="1"/>
  <c r="P350" i="1"/>
  <c r="T350" i="1" s="1"/>
  <c r="CG353" i="1" s="1"/>
  <c r="BD350" i="1"/>
  <c r="P410" i="1"/>
  <c r="BD410" i="1"/>
  <c r="P440" i="1"/>
  <c r="BD440" i="1"/>
  <c r="P482" i="1"/>
  <c r="BD482" i="1"/>
  <c r="P299" i="1"/>
  <c r="T299" i="1" s="1"/>
  <c r="CG302" i="1" s="1"/>
  <c r="BD299" i="1"/>
  <c r="P434" i="1"/>
  <c r="T434" i="1" s="1"/>
  <c r="CG437" i="1" s="1"/>
  <c r="BD434" i="1"/>
  <c r="P454" i="1"/>
  <c r="T454" i="1" s="1"/>
  <c r="CG457" i="1" s="1"/>
  <c r="BD454" i="1"/>
  <c r="P142" i="1"/>
  <c r="BD142" i="1"/>
  <c r="P199" i="1"/>
  <c r="BD199" i="1"/>
  <c r="P82" i="1"/>
  <c r="T82" i="1" s="1"/>
  <c r="CG85" i="1" s="1"/>
  <c r="BD82" i="1"/>
  <c r="P128" i="1"/>
  <c r="BD128" i="1"/>
  <c r="P42" i="1"/>
  <c r="BD42" i="1"/>
  <c r="P87" i="1"/>
  <c r="BD87" i="1"/>
  <c r="P118" i="1"/>
  <c r="T118" i="1" s="1"/>
  <c r="CG121" i="1" s="1"/>
  <c r="BD118" i="1"/>
  <c r="P276" i="1"/>
  <c r="BD276" i="1"/>
  <c r="P370" i="1"/>
  <c r="BD370" i="1"/>
  <c r="P406" i="1"/>
  <c r="BD406" i="1"/>
  <c r="P235" i="1"/>
  <c r="T235" i="1" s="1"/>
  <c r="CG238" i="1" s="1"/>
  <c r="BD235" i="1"/>
  <c r="P286" i="1"/>
  <c r="T286" i="1" s="1"/>
  <c r="CG289" i="1" s="1"/>
  <c r="BD286" i="1"/>
  <c r="P303" i="1"/>
  <c r="T303" i="1" s="1"/>
  <c r="CG306" i="1" s="1"/>
  <c r="BD303" i="1"/>
  <c r="P333" i="1"/>
  <c r="T333" i="1" s="1"/>
  <c r="CG336" i="1" s="1"/>
  <c r="BD333" i="1"/>
  <c r="P366" i="1"/>
  <c r="BD366" i="1"/>
  <c r="P402" i="1"/>
  <c r="BD402" i="1"/>
  <c r="P472" i="1"/>
  <c r="T472" i="1" s="1"/>
  <c r="CG475" i="1" s="1"/>
  <c r="BD472" i="1"/>
  <c r="P494" i="1"/>
  <c r="T494" i="1" s="1"/>
  <c r="CG497" i="1" s="1"/>
  <c r="BD494" i="1"/>
  <c r="P71" i="1"/>
  <c r="T71" i="1" s="1"/>
  <c r="CG74" i="1" s="1"/>
  <c r="BD71" i="1"/>
  <c r="P123" i="1"/>
  <c r="T123" i="1" s="1"/>
  <c r="CG126" i="1" s="1"/>
  <c r="BD123" i="1"/>
  <c r="P258" i="1"/>
  <c r="BD258" i="1"/>
  <c r="P324" i="1"/>
  <c r="T324" i="1" s="1"/>
  <c r="CG327" i="1" s="1"/>
  <c r="BD324" i="1"/>
  <c r="P389" i="1"/>
  <c r="T389" i="1" s="1"/>
  <c r="CG392" i="1" s="1"/>
  <c r="BD389" i="1"/>
  <c r="P134" i="1"/>
  <c r="T134" i="1" s="1"/>
  <c r="CG137" i="1" s="1"/>
  <c r="BD134" i="1"/>
  <c r="P304" i="1"/>
  <c r="BD304" i="1"/>
  <c r="P382" i="1"/>
  <c r="BD382" i="1"/>
  <c r="P462" i="1"/>
  <c r="BD462" i="1"/>
  <c r="P386" i="1"/>
  <c r="BD386" i="1"/>
  <c r="P139" i="1"/>
  <c r="T139" i="1" s="1"/>
  <c r="CG142" i="1" s="1"/>
  <c r="BD139" i="1"/>
  <c r="P326" i="1"/>
  <c r="T326" i="1" s="1"/>
  <c r="CG329" i="1" s="1"/>
  <c r="BD326" i="1"/>
  <c r="P357" i="1"/>
  <c r="BD357" i="1"/>
  <c r="P385" i="1"/>
  <c r="T385" i="1" s="1"/>
  <c r="CG388" i="1" s="1"/>
  <c r="BD385" i="1"/>
  <c r="P48" i="1"/>
  <c r="T48" i="1" s="1"/>
  <c r="CG51" i="1" s="1"/>
  <c r="BD48" i="1"/>
  <c r="P458" i="1"/>
  <c r="T458" i="1" s="1"/>
  <c r="CG461" i="1" s="1"/>
  <c r="BD458" i="1"/>
  <c r="P34" i="1"/>
  <c r="BD34" i="1"/>
  <c r="P65" i="1"/>
  <c r="BD65" i="1"/>
  <c r="P97" i="1"/>
  <c r="BD97" i="1"/>
  <c r="P22" i="1"/>
  <c r="BD22" i="1"/>
  <c r="P64" i="1"/>
  <c r="BD64" i="1"/>
  <c r="P113" i="1"/>
  <c r="BD113" i="1"/>
  <c r="P140" i="1"/>
  <c r="BD140" i="1"/>
  <c r="P177" i="1"/>
  <c r="BD177" i="1"/>
  <c r="P193" i="1"/>
  <c r="BD193" i="1"/>
  <c r="P121" i="1"/>
  <c r="BD121" i="1"/>
  <c r="P209" i="1"/>
  <c r="BD209" i="1"/>
  <c r="P249" i="1"/>
  <c r="BD249" i="1"/>
  <c r="P187" i="1"/>
  <c r="BD187" i="1"/>
  <c r="P37" i="1"/>
  <c r="BD37" i="1"/>
  <c r="P85" i="1"/>
  <c r="BD85" i="1"/>
  <c r="P93" i="1"/>
  <c r="BD93" i="1"/>
  <c r="P101" i="1"/>
  <c r="BD101" i="1"/>
  <c r="P109" i="1"/>
  <c r="T109" i="1" s="1"/>
  <c r="CG112" i="1" s="1"/>
  <c r="BD109" i="1"/>
  <c r="P144" i="1"/>
  <c r="BD144" i="1"/>
  <c r="P160" i="1"/>
  <c r="BD160" i="1"/>
  <c r="P181" i="1"/>
  <c r="BD181" i="1"/>
  <c r="P201" i="1"/>
  <c r="BD201" i="1"/>
  <c r="P233" i="1"/>
  <c r="BD233" i="1"/>
  <c r="P241" i="1"/>
  <c r="BD241" i="1"/>
  <c r="P213" i="1"/>
  <c r="BD213" i="1"/>
  <c r="P245" i="1"/>
  <c r="BD245" i="1"/>
  <c r="P319" i="1"/>
  <c r="BD319" i="1"/>
  <c r="P327" i="1"/>
  <c r="BD327" i="1"/>
  <c r="P355" i="1"/>
  <c r="BD355" i="1"/>
  <c r="P363" i="1"/>
  <c r="BD363" i="1"/>
  <c r="P376" i="1"/>
  <c r="BD376" i="1"/>
  <c r="P392" i="1"/>
  <c r="BD392" i="1"/>
  <c r="P408" i="1"/>
  <c r="BD408" i="1"/>
  <c r="P323" i="1"/>
  <c r="BD323" i="1"/>
  <c r="P448" i="1"/>
  <c r="T448" i="1" s="1"/>
  <c r="CG451" i="1" s="1"/>
  <c r="BD448" i="1"/>
  <c r="P456" i="1"/>
  <c r="T456" i="1" s="1"/>
  <c r="CG459" i="1" s="1"/>
  <c r="BD456" i="1"/>
  <c r="P479" i="1"/>
  <c r="BD479" i="1"/>
  <c r="P463" i="1"/>
  <c r="BD463" i="1"/>
  <c r="P47" i="1"/>
  <c r="T47" i="1" s="1"/>
  <c r="CG50" i="1" s="1"/>
  <c r="BD47" i="1"/>
  <c r="P31" i="1"/>
  <c r="T31" i="1" s="1"/>
  <c r="CG34" i="1" s="1"/>
  <c r="BD31" i="1"/>
  <c r="P54" i="1"/>
  <c r="T54" i="1" s="1"/>
  <c r="CG57" i="1" s="1"/>
  <c r="BD54" i="1"/>
  <c r="P78" i="1"/>
  <c r="BD78" i="1"/>
  <c r="P112" i="1"/>
  <c r="BD112" i="1"/>
  <c r="P214" i="1"/>
  <c r="T214" i="1" s="1"/>
  <c r="CG217" i="1" s="1"/>
  <c r="BD214" i="1"/>
  <c r="P73" i="1"/>
  <c r="BD73" i="1"/>
  <c r="P131" i="1"/>
  <c r="T131" i="1" s="1"/>
  <c r="CG134" i="1" s="1"/>
  <c r="BD131" i="1"/>
  <c r="P211" i="1"/>
  <c r="T211" i="1" s="1"/>
  <c r="CG214" i="1" s="1"/>
  <c r="BD211" i="1"/>
  <c r="P243" i="1"/>
  <c r="T243" i="1" s="1"/>
  <c r="CG246" i="1" s="1"/>
  <c r="BD243" i="1"/>
  <c r="P285" i="1"/>
  <c r="BD285" i="1"/>
  <c r="P316" i="1"/>
  <c r="T316" i="1" s="1"/>
  <c r="CG319" i="1" s="1"/>
  <c r="BD316" i="1"/>
  <c r="P143" i="1"/>
  <c r="T143" i="1" s="1"/>
  <c r="CG146" i="1" s="1"/>
  <c r="BD143" i="1"/>
  <c r="P124" i="1"/>
  <c r="BD124" i="1"/>
  <c r="P200" i="1"/>
  <c r="BD200" i="1"/>
  <c r="P252" i="1"/>
  <c r="T252" i="1" s="1"/>
  <c r="CG255" i="1" s="1"/>
  <c r="BD252" i="1"/>
  <c r="P294" i="1"/>
  <c r="T294" i="1" s="1"/>
  <c r="CG297" i="1" s="1"/>
  <c r="BD294" i="1"/>
  <c r="P332" i="1"/>
  <c r="T332" i="1" s="1"/>
  <c r="CG335" i="1" s="1"/>
  <c r="BD332" i="1"/>
  <c r="P352" i="1"/>
  <c r="T352" i="1" s="1"/>
  <c r="CG355" i="1" s="1"/>
  <c r="BD352" i="1"/>
  <c r="P424" i="1"/>
  <c r="BD424" i="1"/>
  <c r="P473" i="1"/>
  <c r="T473" i="1" s="1"/>
  <c r="CG476" i="1" s="1"/>
  <c r="BD473" i="1"/>
  <c r="P149" i="1"/>
  <c r="T149" i="1" s="1"/>
  <c r="CG152" i="1" s="1"/>
  <c r="BD149" i="1"/>
  <c r="P415" i="1"/>
  <c r="T415" i="1" s="1"/>
  <c r="CG418" i="1" s="1"/>
  <c r="BD415" i="1"/>
  <c r="P190" i="1"/>
  <c r="T190" i="1" s="1"/>
  <c r="CG193" i="1" s="1"/>
  <c r="BD190" i="1"/>
  <c r="P318" i="1"/>
  <c r="BD318" i="1"/>
  <c r="P228" i="1"/>
  <c r="T228" i="1" s="1"/>
  <c r="CG231" i="1" s="1"/>
  <c r="BD228" i="1"/>
  <c r="P387" i="1"/>
  <c r="T387" i="1" s="1"/>
  <c r="CG390" i="1" s="1"/>
  <c r="BD387" i="1"/>
  <c r="P451" i="1"/>
  <c r="BD451" i="1"/>
  <c r="P20" i="1"/>
  <c r="BD20" i="1"/>
  <c r="P36" i="1"/>
  <c r="BD36" i="1"/>
  <c r="P403" i="1"/>
  <c r="T403" i="1" s="1"/>
  <c r="CG406" i="1" s="1"/>
  <c r="BD403" i="1"/>
  <c r="P497" i="1"/>
  <c r="T497" i="1" s="1"/>
  <c r="CG500" i="1" s="1"/>
  <c r="BD497" i="1"/>
  <c r="P44" i="1"/>
  <c r="T44" i="1" s="1"/>
  <c r="CG47" i="1" s="1"/>
  <c r="BD44" i="1"/>
  <c r="P61" i="1"/>
  <c r="BD61" i="1"/>
  <c r="P77" i="1"/>
  <c r="BD77" i="1"/>
  <c r="P184" i="1"/>
  <c r="T184" i="1" s="1"/>
  <c r="CG187" i="1" s="1"/>
  <c r="BD184" i="1"/>
  <c r="P35" i="1"/>
  <c r="T35" i="1" s="1"/>
  <c r="CG38" i="1" s="1"/>
  <c r="BD35" i="1"/>
  <c r="P94" i="1"/>
  <c r="T94" i="1" s="1"/>
  <c r="CG97" i="1" s="1"/>
  <c r="BD94" i="1"/>
  <c r="P111" i="1"/>
  <c r="T111" i="1" s="1"/>
  <c r="CG114" i="1" s="1"/>
  <c r="BD111" i="1"/>
  <c r="P53" i="1"/>
  <c r="BD53" i="1"/>
  <c r="P129" i="1"/>
  <c r="T129" i="1" s="1"/>
  <c r="CG132" i="1" s="1"/>
  <c r="BD129" i="1"/>
  <c r="P202" i="1"/>
  <c r="T202" i="1" s="1"/>
  <c r="CG205" i="1" s="1"/>
  <c r="BD202" i="1"/>
  <c r="P255" i="1"/>
  <c r="T255" i="1" s="1"/>
  <c r="CG258" i="1" s="1"/>
  <c r="BD255" i="1"/>
  <c r="P284" i="1"/>
  <c r="BD284" i="1"/>
  <c r="P312" i="1"/>
  <c r="T312" i="1" s="1"/>
  <c r="CG315" i="1" s="1"/>
  <c r="BD312" i="1"/>
  <c r="P250" i="1"/>
  <c r="T250" i="1" s="1"/>
  <c r="CG253" i="1" s="1"/>
  <c r="BD250" i="1"/>
  <c r="P298" i="1"/>
  <c r="T298" i="1" s="1"/>
  <c r="CG301" i="1" s="1"/>
  <c r="BD298" i="1"/>
  <c r="P329" i="1"/>
  <c r="T329" i="1" s="1"/>
  <c r="CG332" i="1" s="1"/>
  <c r="BD329" i="1"/>
  <c r="P369" i="1"/>
  <c r="T369" i="1" s="1"/>
  <c r="CG372" i="1" s="1"/>
  <c r="BD369" i="1"/>
  <c r="P426" i="1"/>
  <c r="T426" i="1" s="1"/>
  <c r="CG429" i="1" s="1"/>
  <c r="BD426" i="1"/>
  <c r="P470" i="1"/>
  <c r="BD470" i="1"/>
  <c r="P264" i="1"/>
  <c r="T264" i="1" s="1"/>
  <c r="CG267" i="1" s="1"/>
  <c r="BD264" i="1"/>
  <c r="P281" i="1"/>
  <c r="BD281" i="1"/>
  <c r="P289" i="1"/>
  <c r="BD289" i="1"/>
  <c r="P381" i="1"/>
  <c r="T381" i="1" s="1"/>
  <c r="CG384" i="1" s="1"/>
  <c r="BD381" i="1"/>
  <c r="P421" i="1"/>
  <c r="T421" i="1" s="1"/>
  <c r="CG424" i="1" s="1"/>
  <c r="BD421" i="1"/>
  <c r="P450" i="1"/>
  <c r="T450" i="1" s="1"/>
  <c r="CG453" i="1" s="1"/>
  <c r="BD450" i="1"/>
  <c r="P492" i="1"/>
  <c r="T492" i="1" s="1"/>
  <c r="CG495" i="1" s="1"/>
  <c r="BD492" i="1"/>
  <c r="P365" i="1"/>
  <c r="T365" i="1" s="1"/>
  <c r="CG368" i="1" s="1"/>
  <c r="BD365" i="1"/>
  <c r="P390" i="1"/>
  <c r="BD390" i="1"/>
  <c r="P445" i="1"/>
  <c r="T445" i="1" s="1"/>
  <c r="CG448" i="1" s="1"/>
  <c r="BD445" i="1"/>
  <c r="P490" i="1"/>
  <c r="T490" i="1" s="1"/>
  <c r="CG493" i="1" s="1"/>
  <c r="BD490" i="1"/>
  <c r="P438" i="1"/>
  <c r="T438" i="1" s="1"/>
  <c r="CG441" i="1" s="1"/>
  <c r="BD438" i="1"/>
  <c r="P433" i="1"/>
  <c r="T433" i="1" s="1"/>
  <c r="CG436" i="1" s="1"/>
  <c r="BD433" i="1"/>
  <c r="P476" i="1"/>
  <c r="T476" i="1" s="1"/>
  <c r="CG479" i="1" s="1"/>
  <c r="BD476" i="1"/>
  <c r="P154" i="1"/>
  <c r="BD154" i="1"/>
  <c r="P52" i="1"/>
  <c r="T52" i="1" s="1"/>
  <c r="CG55" i="1" s="1"/>
  <c r="BD52" i="1"/>
  <c r="P151" i="1"/>
  <c r="T151" i="1" s="1"/>
  <c r="CG154" i="1" s="1"/>
  <c r="BD151" i="1"/>
  <c r="P46" i="1"/>
  <c r="T46" i="1" s="1"/>
  <c r="CG49" i="1" s="1"/>
  <c r="BD46" i="1"/>
  <c r="P122" i="1"/>
  <c r="BD122" i="1"/>
  <c r="P208" i="1"/>
  <c r="BD208" i="1"/>
  <c r="P431" i="1"/>
  <c r="T431" i="1" s="1"/>
  <c r="CG434" i="1" s="1"/>
  <c r="BD431" i="1"/>
  <c r="P273" i="1"/>
  <c r="T273" i="1" s="1"/>
  <c r="CG276" i="1" s="1"/>
  <c r="BD273" i="1"/>
  <c r="P287" i="1"/>
  <c r="T287" i="1" s="1"/>
  <c r="CG290" i="1" s="1"/>
  <c r="BD287" i="1"/>
  <c r="P310" i="1"/>
  <c r="T310" i="1" s="1"/>
  <c r="CG313" i="1" s="1"/>
  <c r="BD310" i="1"/>
  <c r="P407" i="1"/>
  <c r="T407" i="1" s="1"/>
  <c r="CG410" i="1" s="1"/>
  <c r="BD407" i="1"/>
  <c r="P500" i="1"/>
  <c r="T500" i="1" s="1"/>
  <c r="BD500" i="1"/>
  <c r="P79" i="1"/>
  <c r="T79" i="1" s="1"/>
  <c r="CG82" i="1" s="1"/>
  <c r="BD79" i="1"/>
  <c r="P176" i="1"/>
  <c r="T176" i="1" s="1"/>
  <c r="CG179" i="1" s="1"/>
  <c r="BD176" i="1"/>
  <c r="P242" i="1"/>
  <c r="T242" i="1" s="1"/>
  <c r="CG245" i="1" s="1"/>
  <c r="BD242" i="1"/>
  <c r="P32" i="1"/>
  <c r="T32" i="1" s="1"/>
  <c r="CG35" i="1" s="1"/>
  <c r="BD32" i="1"/>
  <c r="P314" i="1"/>
  <c r="T314" i="1" s="1"/>
  <c r="CG317" i="1" s="1"/>
  <c r="BD314" i="1"/>
  <c r="P147" i="1"/>
  <c r="T147" i="1" s="1"/>
  <c r="CG150" i="1" s="1"/>
  <c r="BD147" i="1"/>
  <c r="P345" i="1"/>
  <c r="T345" i="1" s="1"/>
  <c r="CG348" i="1" s="1"/>
  <c r="BD345" i="1"/>
  <c r="P441" i="1"/>
  <c r="T441" i="1" s="1"/>
  <c r="CG444" i="1" s="1"/>
  <c r="BD441" i="1"/>
  <c r="P76" i="1"/>
  <c r="BD76" i="1"/>
  <c r="P183" i="1"/>
  <c r="BD183" i="1"/>
  <c r="P398" i="1"/>
  <c r="BD398" i="1"/>
  <c r="P150" i="1"/>
  <c r="T150" i="1" s="1"/>
  <c r="CG153" i="1" s="1"/>
  <c r="BD150" i="1"/>
  <c r="P236" i="1"/>
  <c r="T236" i="1" s="1"/>
  <c r="CG239" i="1" s="1"/>
  <c r="BD236" i="1"/>
  <c r="P358" i="1"/>
  <c r="T358" i="1" s="1"/>
  <c r="CG361" i="1" s="1"/>
  <c r="BD358" i="1"/>
  <c r="P419" i="1"/>
  <c r="T419" i="1" s="1"/>
  <c r="CG422" i="1" s="1"/>
  <c r="BD419" i="1"/>
  <c r="P246" i="1"/>
  <c r="T246" i="1" s="1"/>
  <c r="CG249" i="1" s="1"/>
  <c r="BD246" i="1"/>
  <c r="P295" i="1"/>
  <c r="T295" i="1" s="1"/>
  <c r="CG298" i="1" s="1"/>
  <c r="BD295" i="1"/>
  <c r="P30" i="1"/>
  <c r="BD30" i="1"/>
  <c r="P26" i="1"/>
  <c r="BD26" i="1"/>
  <c r="P132" i="1"/>
  <c r="BD132" i="1"/>
  <c r="P148" i="1"/>
  <c r="BD148" i="1"/>
  <c r="P164" i="1"/>
  <c r="BD164" i="1"/>
  <c r="P185" i="1"/>
  <c r="BD185" i="1"/>
  <c r="P197" i="1"/>
  <c r="BD197" i="1"/>
  <c r="P225" i="1"/>
  <c r="BD225" i="1"/>
  <c r="P265" i="1"/>
  <c r="BD265" i="1"/>
  <c r="P205" i="1"/>
  <c r="BD205" i="1"/>
  <c r="P237" i="1"/>
  <c r="BD237" i="1"/>
  <c r="P311" i="1"/>
  <c r="BD311" i="1"/>
  <c r="P372" i="1"/>
  <c r="BD372" i="1"/>
  <c r="P388" i="1"/>
  <c r="BD388" i="1"/>
  <c r="P404" i="1"/>
  <c r="BD404" i="1"/>
  <c r="P315" i="1"/>
  <c r="BD315" i="1"/>
  <c r="P460" i="1"/>
  <c r="T460" i="1" s="1"/>
  <c r="CG463" i="1" s="1"/>
  <c r="BD460" i="1"/>
  <c r="P483" i="1"/>
  <c r="BD483" i="1"/>
  <c r="P436" i="1"/>
  <c r="BD436" i="1"/>
  <c r="P487" i="1"/>
  <c r="BD487" i="1"/>
  <c r="P66" i="1"/>
  <c r="T66" i="1" s="1"/>
  <c r="CG69" i="1" s="1"/>
  <c r="BD66" i="1"/>
  <c r="P38" i="1"/>
  <c r="T38" i="1" s="1"/>
  <c r="CG41" i="1" s="1"/>
  <c r="BD38" i="1"/>
  <c r="P58" i="1"/>
  <c r="T58" i="1" s="1"/>
  <c r="CG61" i="1" s="1"/>
  <c r="BD58" i="1"/>
  <c r="P157" i="1"/>
  <c r="T157" i="1" s="1"/>
  <c r="CG160" i="1" s="1"/>
  <c r="BD157" i="1"/>
  <c r="P114" i="1"/>
  <c r="T114" i="1" s="1"/>
  <c r="CG117" i="1" s="1"/>
  <c r="BD114" i="1"/>
  <c r="P115" i="1"/>
  <c r="T115" i="1" s="1"/>
  <c r="CG118" i="1" s="1"/>
  <c r="BD115" i="1"/>
  <c r="P159" i="1"/>
  <c r="T159" i="1" s="1"/>
  <c r="CG162" i="1" s="1"/>
  <c r="BD159" i="1"/>
  <c r="P174" i="1"/>
  <c r="T174" i="1" s="1"/>
  <c r="CG177" i="1" s="1"/>
  <c r="BD174" i="1"/>
  <c r="P198" i="1"/>
  <c r="T198" i="1" s="1"/>
  <c r="CG201" i="1" s="1"/>
  <c r="BD198" i="1"/>
  <c r="P165" i="1"/>
  <c r="T165" i="1" s="1"/>
  <c r="CG168" i="1" s="1"/>
  <c r="BD165" i="1"/>
  <c r="P215" i="1"/>
  <c r="T215" i="1" s="1"/>
  <c r="CG218" i="1" s="1"/>
  <c r="BD215" i="1"/>
  <c r="P247" i="1"/>
  <c r="T247" i="1" s="1"/>
  <c r="CG250" i="1" s="1"/>
  <c r="BD247" i="1"/>
  <c r="P290" i="1"/>
  <c r="T290" i="1" s="1"/>
  <c r="CG293" i="1" s="1"/>
  <c r="BD290" i="1"/>
  <c r="P321" i="1"/>
  <c r="T321" i="1" s="1"/>
  <c r="CG324" i="1" s="1"/>
  <c r="BD321" i="1"/>
  <c r="P163" i="1"/>
  <c r="T163" i="1" s="1"/>
  <c r="CG166" i="1" s="1"/>
  <c r="BD163" i="1"/>
  <c r="P207" i="1"/>
  <c r="T207" i="1" s="1"/>
  <c r="CG210" i="1" s="1"/>
  <c r="BD207" i="1"/>
  <c r="P267" i="1"/>
  <c r="T267" i="1" s="1"/>
  <c r="CG270" i="1" s="1"/>
  <c r="BD267" i="1"/>
  <c r="P317" i="1"/>
  <c r="T317" i="1" s="1"/>
  <c r="CG320" i="1" s="1"/>
  <c r="BD317" i="1"/>
  <c r="P377" i="1"/>
  <c r="T377" i="1" s="1"/>
  <c r="CG380" i="1" s="1"/>
  <c r="BD377" i="1"/>
  <c r="P425" i="1"/>
  <c r="T425" i="1" s="1"/>
  <c r="CG428" i="1" s="1"/>
  <c r="BD425" i="1"/>
  <c r="P477" i="1"/>
  <c r="T477" i="1" s="1"/>
  <c r="CG480" i="1" s="1"/>
  <c r="BD477" i="1"/>
  <c r="P371" i="1"/>
  <c r="T371" i="1" s="1"/>
  <c r="CG374" i="1" s="1"/>
  <c r="BD371" i="1"/>
  <c r="P418" i="1"/>
  <c r="T418" i="1" s="1"/>
  <c r="CG421" i="1" s="1"/>
  <c r="BD418" i="1"/>
  <c r="P455" i="1"/>
  <c r="BD455" i="1"/>
  <c r="P226" i="1"/>
  <c r="BD226" i="1"/>
  <c r="P291" i="1"/>
  <c r="T291" i="1" s="1"/>
  <c r="CG294" i="1" s="1"/>
  <c r="BD291" i="1"/>
  <c r="P496" i="1"/>
  <c r="T496" i="1" s="1"/>
  <c r="CG499" i="1" s="1"/>
  <c r="BD496" i="1"/>
  <c r="P127" i="1"/>
  <c r="BD127" i="1"/>
  <c r="P195" i="1"/>
  <c r="BD195" i="1"/>
  <c r="P330" i="1"/>
  <c r="T330" i="1" s="1"/>
  <c r="CG333" i="1" s="1"/>
  <c r="BD330" i="1"/>
  <c r="P120" i="1"/>
  <c r="BD120" i="1"/>
  <c r="P353" i="1"/>
  <c r="BD353" i="1"/>
  <c r="P405" i="1"/>
  <c r="T405" i="1" s="1"/>
  <c r="CG408" i="1" s="1"/>
  <c r="BD405" i="1"/>
  <c r="P457" i="1"/>
  <c r="T457" i="1" s="1"/>
  <c r="CG460" i="1" s="1"/>
  <c r="BD457" i="1"/>
  <c r="P262" i="1"/>
  <c r="BD262" i="1"/>
  <c r="P24" i="1"/>
  <c r="T24" i="1" s="1"/>
  <c r="CG27" i="1" s="1"/>
  <c r="BD24" i="1"/>
  <c r="P68" i="1"/>
  <c r="BD68" i="1"/>
  <c r="P27" i="1"/>
  <c r="T27" i="1" s="1"/>
  <c r="CG30" i="1" s="1"/>
  <c r="BD27" i="1"/>
  <c r="P55" i="1"/>
  <c r="T55" i="1" s="1"/>
  <c r="CG58" i="1" s="1"/>
  <c r="BD55" i="1"/>
  <c r="P67" i="1"/>
  <c r="T67" i="1" s="1"/>
  <c r="CG70" i="1" s="1"/>
  <c r="BD67" i="1"/>
  <c r="P21" i="1"/>
  <c r="T21" i="1" s="1"/>
  <c r="CG24" i="1" s="1"/>
  <c r="BD21" i="1"/>
  <c r="P63" i="1"/>
  <c r="T63" i="1" s="1"/>
  <c r="CG66" i="1" s="1"/>
  <c r="BD63" i="1"/>
  <c r="P256" i="1"/>
  <c r="T256" i="1" s="1"/>
  <c r="CG259" i="1" s="1"/>
  <c r="BD256" i="1"/>
  <c r="P297" i="1"/>
  <c r="BD297" i="1"/>
  <c r="P251" i="1"/>
  <c r="T251" i="1" s="1"/>
  <c r="CG254" i="1" s="1"/>
  <c r="BD251" i="1"/>
  <c r="P301" i="1"/>
  <c r="BD301" i="1"/>
  <c r="P342" i="1"/>
  <c r="T342" i="1" s="1"/>
  <c r="CG345" i="1" s="1"/>
  <c r="BD342" i="1"/>
  <c r="P379" i="1"/>
  <c r="T379" i="1" s="1"/>
  <c r="CG382" i="1" s="1"/>
  <c r="BD379" i="1"/>
  <c r="P244" i="1"/>
  <c r="T244" i="1" s="1"/>
  <c r="CG247" i="1" s="1"/>
  <c r="BD244" i="1"/>
  <c r="P271" i="1"/>
  <c r="BD271" i="1"/>
  <c r="P383" i="1"/>
  <c r="T383" i="1" s="1"/>
  <c r="CG386" i="1" s="1"/>
  <c r="BD383" i="1"/>
  <c r="P414" i="1"/>
  <c r="BD414" i="1"/>
  <c r="P427" i="1"/>
  <c r="T427" i="1" s="1"/>
  <c r="CG430" i="1" s="1"/>
  <c r="BD427" i="1"/>
  <c r="P439" i="1"/>
  <c r="T439" i="1" s="1"/>
  <c r="CG442" i="1" s="1"/>
  <c r="BD439" i="1"/>
  <c r="P474" i="1"/>
  <c r="BD474" i="1"/>
  <c r="P80" i="1"/>
  <c r="BD80" i="1"/>
  <c r="P138" i="1"/>
  <c r="BD138" i="1"/>
  <c r="P248" i="1"/>
  <c r="T248" i="1" s="1"/>
  <c r="CG251" i="1" s="1"/>
  <c r="BD248" i="1"/>
  <c r="P268" i="1"/>
  <c r="BD268" i="1"/>
  <c r="P283" i="1"/>
  <c r="T283" i="1" s="1"/>
  <c r="CG286" i="1" s="1"/>
  <c r="BD283" i="1"/>
  <c r="P356" i="1"/>
  <c r="T356" i="1" s="1"/>
  <c r="CG359" i="1" s="1"/>
  <c r="BD356" i="1"/>
  <c r="P422" i="1"/>
  <c r="T422" i="1" s="1"/>
  <c r="CG425" i="1" s="1"/>
  <c r="BD422" i="1"/>
  <c r="P453" i="1"/>
  <c r="T453" i="1" s="1"/>
  <c r="CG456" i="1" s="1"/>
  <c r="BD453" i="1"/>
  <c r="P493" i="1"/>
  <c r="T493" i="1" s="1"/>
  <c r="CG496" i="1" s="1"/>
  <c r="BD493" i="1"/>
  <c r="P340" i="1"/>
  <c r="T340" i="1" s="1"/>
  <c r="CG343" i="1" s="1"/>
  <c r="BD340" i="1"/>
  <c r="P464" i="1"/>
  <c r="T464" i="1" s="1"/>
  <c r="CG467" i="1" s="1"/>
  <c r="BD464" i="1"/>
  <c r="P146" i="1"/>
  <c r="T146" i="1" s="1"/>
  <c r="CG149" i="1" s="1"/>
  <c r="BD146" i="1"/>
  <c r="P489" i="1"/>
  <c r="T489" i="1" s="1"/>
  <c r="CG492" i="1" s="1"/>
  <c r="BD489" i="1"/>
  <c r="P162" i="1"/>
  <c r="BD162" i="1"/>
  <c r="P108" i="1"/>
  <c r="T108" i="1" s="1"/>
  <c r="CG111" i="1" s="1"/>
  <c r="BD108" i="1"/>
  <c r="P191" i="1"/>
  <c r="BD191" i="1"/>
  <c r="P169" i="1"/>
  <c r="T169" i="1" s="1"/>
  <c r="CG172" i="1" s="1"/>
  <c r="BD169" i="1"/>
  <c r="P222" i="1"/>
  <c r="T222" i="1" s="1"/>
  <c r="CG225" i="1" s="1"/>
  <c r="BD222" i="1"/>
  <c r="P119" i="1"/>
  <c r="T119" i="1" s="1"/>
  <c r="CG122" i="1" s="1"/>
  <c r="BD119" i="1"/>
  <c r="P288" i="1"/>
  <c r="BD288" i="1"/>
  <c r="P378" i="1"/>
  <c r="BD378" i="1"/>
  <c r="P83" i="1"/>
  <c r="T83" i="1" s="1"/>
  <c r="CG86" i="1" s="1"/>
  <c r="BD83" i="1"/>
  <c r="P349" i="1"/>
  <c r="T349" i="1" s="1"/>
  <c r="CG352" i="1" s="1"/>
  <c r="BD349" i="1"/>
  <c r="P411" i="1"/>
  <c r="T411" i="1" s="1"/>
  <c r="CG414" i="1" s="1"/>
  <c r="BD411" i="1"/>
  <c r="P481" i="1"/>
  <c r="T481" i="1" s="1"/>
  <c r="CG484" i="1" s="1"/>
  <c r="BD481" i="1"/>
  <c r="P263" i="1"/>
  <c r="T263" i="1" s="1"/>
  <c r="CG266" i="1" s="1"/>
  <c r="BD263" i="1"/>
  <c r="P373" i="1"/>
  <c r="T373" i="1" s="1"/>
  <c r="CG376" i="1" s="1"/>
  <c r="BD373" i="1"/>
  <c r="P125" i="1"/>
  <c r="BD125" i="1"/>
  <c r="P135" i="1"/>
  <c r="T135" i="1" s="1"/>
  <c r="CG138" i="1" s="1"/>
  <c r="BD135" i="1"/>
  <c r="P204" i="1"/>
  <c r="T204" i="1" s="1"/>
  <c r="CG207" i="1" s="1"/>
  <c r="BD204" i="1"/>
  <c r="P367" i="1"/>
  <c r="T367" i="1" s="1"/>
  <c r="CG370" i="1" s="1"/>
  <c r="BD367" i="1"/>
  <c r="P432" i="1"/>
  <c r="BD432" i="1"/>
  <c r="P130" i="1"/>
  <c r="T130" i="1" s="1"/>
  <c r="CG133" i="1" s="1"/>
  <c r="BD130" i="1"/>
  <c r="P488" i="1"/>
  <c r="T488" i="1" s="1"/>
  <c r="CG491" i="1" s="1"/>
  <c r="BD488" i="1"/>
  <c r="P100" i="1"/>
  <c r="T100" i="1" s="1"/>
  <c r="CG103" i="1" s="1"/>
  <c r="BD100" i="1"/>
  <c r="P394" i="1"/>
  <c r="BD394" i="1"/>
  <c r="P484" i="1"/>
  <c r="T484" i="1" s="1"/>
  <c r="CG487" i="1" s="1"/>
  <c r="BD484" i="1"/>
  <c r="P296" i="1"/>
  <c r="BD296" i="1"/>
  <c r="P338" i="1"/>
  <c r="T338" i="1" s="1"/>
  <c r="CG341" i="1" s="1"/>
  <c r="BD338" i="1"/>
  <c r="P360" i="1"/>
  <c r="BD360" i="1"/>
  <c r="P161" i="1"/>
  <c r="T161" i="1" s="1"/>
  <c r="CG164" i="1" s="1"/>
  <c r="BD161" i="1"/>
  <c r="P337" i="1"/>
  <c r="T337" i="1" s="1"/>
  <c r="CG340" i="1" s="1"/>
  <c r="BD337" i="1"/>
  <c r="P15" i="1"/>
  <c r="T15" i="1" s="1"/>
  <c r="CG18" i="1" s="1"/>
  <c r="BD15" i="1"/>
  <c r="P17" i="1"/>
  <c r="T17" i="1" s="1"/>
  <c r="CG20" i="1" s="1"/>
  <c r="BD17" i="1"/>
  <c r="P13" i="1"/>
  <c r="T13" i="1" s="1"/>
  <c r="CG16" i="1" s="1"/>
  <c r="BD13" i="1"/>
  <c r="P19" i="1"/>
  <c r="T19" i="1" s="1"/>
  <c r="CG22" i="1" s="1"/>
  <c r="BD19" i="1"/>
  <c r="P16" i="1"/>
  <c r="T16" i="1" s="1"/>
  <c r="CG19" i="1" s="1"/>
  <c r="BD16" i="1"/>
  <c r="P14" i="1"/>
  <c r="T14" i="1" s="1"/>
  <c r="CG17" i="1" s="1"/>
  <c r="BD14" i="1"/>
  <c r="P18" i="1"/>
  <c r="BD18" i="1"/>
  <c r="P11" i="1"/>
  <c r="T11" i="1" s="1"/>
  <c r="CG14" i="1" s="1"/>
  <c r="P8" i="1"/>
  <c r="T8" i="1" s="1"/>
  <c r="CG11" i="1" s="1"/>
  <c r="P10" i="1"/>
  <c r="T10" i="1" s="1"/>
  <c r="CG13" i="1" s="1"/>
  <c r="P12" i="1"/>
  <c r="T12" i="1" s="1"/>
  <c r="CG15" i="1" s="1"/>
  <c r="P9" i="1"/>
  <c r="T9" i="1" s="1"/>
  <c r="CG12" i="1" s="1"/>
  <c r="M7" i="1"/>
  <c r="N7" i="1" s="1"/>
  <c r="BN8" i="1" s="1"/>
  <c r="BO8" i="1" s="1"/>
  <c r="BB7" i="1"/>
  <c r="I16" i="2" s="1"/>
  <c r="AS8" i="1"/>
  <c r="AY8" i="1" s="1"/>
  <c r="Q12" i="2" s="1"/>
  <c r="AQ8" i="1"/>
  <c r="AW8" i="1" s="1"/>
  <c r="O12" i="2" s="1"/>
  <c r="AR8" i="1"/>
  <c r="AX8" i="1" s="1"/>
  <c r="P12" i="2" s="1"/>
  <c r="AO8" i="1"/>
  <c r="AU8" i="1" s="1"/>
  <c r="M12" i="2" s="1"/>
  <c r="AP8" i="1"/>
  <c r="AV8" i="1" s="1"/>
  <c r="N12" i="2" s="1"/>
  <c r="S63" i="1"/>
  <c r="S130" i="1"/>
  <c r="X10" i="1"/>
  <c r="Y10" i="1"/>
  <c r="X13" i="1"/>
  <c r="Y13" i="1"/>
  <c r="X11" i="1"/>
  <c r="Y11" i="1"/>
  <c r="S24" i="1"/>
  <c r="X9" i="1"/>
  <c r="Y9" i="1"/>
  <c r="X8" i="1"/>
  <c r="Y8" i="1"/>
  <c r="S198" i="1"/>
  <c r="S161" i="1"/>
  <c r="S413" i="1"/>
  <c r="N258" i="1"/>
  <c r="BN259" i="1" s="1"/>
  <c r="BO259" i="1" s="1"/>
  <c r="S458" i="1"/>
  <c r="S421" i="1"/>
  <c r="S358" i="1"/>
  <c r="S488" i="1"/>
  <c r="S295" i="1"/>
  <c r="S395" i="1"/>
  <c r="S238" i="1"/>
  <c r="S129" i="1"/>
  <c r="S145" i="1"/>
  <c r="S168" i="1"/>
  <c r="S269" i="1"/>
  <c r="S52" i="1"/>
  <c r="S324" i="1"/>
  <c r="S134" i="1"/>
  <c r="S354" i="1"/>
  <c r="S389" i="1"/>
  <c r="S220" i="1"/>
  <c r="S100" i="1"/>
  <c r="S40" i="1"/>
  <c r="S94" i="1"/>
  <c r="S224" i="1"/>
  <c r="S360" i="1"/>
  <c r="S275" i="1"/>
  <c r="S397" i="1"/>
  <c r="S82" i="1"/>
  <c r="S375" i="1"/>
  <c r="S55" i="1"/>
  <c r="S356" i="1"/>
  <c r="P220" i="1"/>
  <c r="T220" i="1" s="1"/>
  <c r="CG223" i="1" s="1"/>
  <c r="S385" i="1"/>
  <c r="S27" i="1"/>
  <c r="S155" i="1"/>
  <c r="S294" i="1"/>
  <c r="S312" i="1"/>
  <c r="S28" i="1"/>
  <c r="S47" i="1"/>
  <c r="S206" i="1"/>
  <c r="S48" i="1"/>
  <c r="S108" i="1"/>
  <c r="S277" i="1"/>
  <c r="S364" i="1"/>
  <c r="S429" i="1"/>
  <c r="S465" i="1"/>
  <c r="S345" i="1"/>
  <c r="S106" i="1"/>
  <c r="S231" i="1"/>
  <c r="S246" i="1"/>
  <c r="S362" i="1"/>
  <c r="S371" i="1"/>
  <c r="S441" i="1"/>
  <c r="S16" i="1"/>
  <c r="S150" i="1"/>
  <c r="S11" i="1"/>
  <c r="S270" i="1"/>
  <c r="S218" i="1"/>
  <c r="S341" i="1"/>
  <c r="S449" i="1"/>
  <c r="S417" i="1"/>
  <c r="S411" i="1"/>
  <c r="S236" i="1"/>
  <c r="S445" i="1"/>
  <c r="S107" i="1"/>
  <c r="S169" i="1"/>
  <c r="S210" i="1"/>
  <c r="S314" i="1"/>
  <c r="S407" i="1"/>
  <c r="S283" i="1"/>
  <c r="S88" i="1"/>
  <c r="S337" i="1"/>
  <c r="S287" i="1"/>
  <c r="S500" i="1"/>
  <c r="S79" i="1"/>
  <c r="S123" i="1"/>
  <c r="S143" i="1"/>
  <c r="S111" i="1"/>
  <c r="S306" i="1"/>
  <c r="S481" i="1"/>
  <c r="S326" i="1"/>
  <c r="S46" i="1"/>
  <c r="S173" i="1"/>
  <c r="S139" i="1"/>
  <c r="S151" i="1"/>
  <c r="S409" i="1"/>
  <c r="S83" i="1"/>
  <c r="S95" i="1"/>
  <c r="S71" i="1"/>
  <c r="S256" i="1"/>
  <c r="S431" i="1"/>
  <c r="S450" i="1"/>
  <c r="S122" i="1"/>
  <c r="S60" i="1"/>
  <c r="S192" i="1"/>
  <c r="S263" i="1"/>
  <c r="S453" i="1"/>
  <c r="S484" i="1"/>
  <c r="S477" i="1"/>
  <c r="S32" i="1"/>
  <c r="S349" i="1"/>
  <c r="S194" i="1"/>
  <c r="S365" i="1"/>
  <c r="S443" i="1"/>
  <c r="S273" i="1"/>
  <c r="S119" i="1"/>
  <c r="S439" i="1"/>
  <c r="S222" i="1"/>
  <c r="S255" i="1"/>
  <c r="S461" i="1"/>
  <c r="S176" i="1"/>
  <c r="S135" i="1"/>
  <c r="S298" i="1"/>
  <c r="S242" i="1"/>
  <c r="S313" i="1"/>
  <c r="S340" i="1"/>
  <c r="S348" i="1"/>
  <c r="S320" i="1"/>
  <c r="S373" i="1"/>
  <c r="S418" i="1"/>
  <c r="S44" i="1"/>
  <c r="S204" i="1"/>
  <c r="S92" i="1"/>
  <c r="S346" i="1"/>
  <c r="S403" i="1"/>
  <c r="S207" i="1"/>
  <c r="S137" i="1"/>
  <c r="S391" i="1"/>
  <c r="S332" i="1"/>
  <c r="S383" i="1"/>
  <c r="S291" i="1"/>
  <c r="S29" i="1"/>
  <c r="S243" i="1"/>
  <c r="S126" i="1"/>
  <c r="S247" i="1"/>
  <c r="S464" i="1"/>
  <c r="S21" i="1"/>
  <c r="S118" i="1"/>
  <c r="S235" i="1"/>
  <c r="S290" i="1"/>
  <c r="S333" i="1"/>
  <c r="S303" i="1"/>
  <c r="S426" i="1"/>
  <c r="S492" i="1"/>
  <c r="S472" i="1"/>
  <c r="S96" i="1"/>
  <c r="S286" i="1"/>
  <c r="S423" i="1"/>
  <c r="S387" i="1"/>
  <c r="P443" i="1"/>
  <c r="T443" i="1" s="1"/>
  <c r="CG446" i="1" s="1"/>
  <c r="S310" i="1"/>
  <c r="S437" i="1"/>
  <c r="S56" i="1"/>
  <c r="P92" i="1"/>
  <c r="T92" i="1" s="1"/>
  <c r="CG95" i="1" s="1"/>
  <c r="N122" i="1"/>
  <c r="BN123" i="1" s="1"/>
  <c r="BO123" i="1" s="1"/>
  <c r="S180" i="1"/>
  <c r="N126" i="1"/>
  <c r="S202" i="1"/>
  <c r="N360" i="1"/>
  <c r="BN361" i="1" s="1"/>
  <c r="BO361" i="1" s="1"/>
  <c r="N437" i="1"/>
  <c r="BN438" i="1" s="1"/>
  <c r="BO438" i="1" s="1"/>
  <c r="S262" i="1"/>
  <c r="S399" i="1"/>
  <c r="S494" i="1"/>
  <c r="S43" i="1"/>
  <c r="S15" i="1"/>
  <c r="S159" i="1"/>
  <c r="S186" i="1"/>
  <c r="S227" i="1"/>
  <c r="S379" i="1"/>
  <c r="S473" i="1"/>
  <c r="S59" i="1"/>
  <c r="S321" i="1"/>
  <c r="S267" i="1"/>
  <c r="S352" i="1"/>
  <c r="S109" i="1"/>
  <c r="S299" i="1"/>
  <c r="S438" i="1"/>
  <c r="S330" i="1"/>
  <c r="S401" i="1"/>
  <c r="S415" i="1"/>
  <c r="S149" i="1"/>
  <c r="S434" i="1"/>
  <c r="S62" i="1"/>
  <c r="N43" i="1"/>
  <c r="BN44" i="1" s="1"/>
  <c r="BO44" i="1" s="1"/>
  <c r="S90" i="1"/>
  <c r="S98" i="1"/>
  <c r="S165" i="1"/>
  <c r="S133" i="1"/>
  <c r="S178" i="1"/>
  <c r="S131" i="1"/>
  <c r="S147" i="1"/>
  <c r="S219" i="1"/>
  <c r="S254" i="1"/>
  <c r="S282" i="1"/>
  <c r="S250" i="1"/>
  <c r="S329" i="1"/>
  <c r="S350" i="1"/>
  <c r="S381" i="1"/>
  <c r="S369" i="1"/>
  <c r="S393" i="1"/>
  <c r="S433" i="1"/>
  <c r="S497" i="1"/>
  <c r="S489" i="1"/>
  <c r="S493" i="1"/>
  <c r="S54" i="1"/>
  <c r="S67" i="1"/>
  <c r="S153" i="1"/>
  <c r="S78" i="1"/>
  <c r="S51" i="1"/>
  <c r="S215" i="1"/>
  <c r="S419" i="1"/>
  <c r="S457" i="1"/>
  <c r="S31" i="1"/>
  <c r="S264" i="1"/>
  <c r="S442" i="1"/>
  <c r="S427" i="1"/>
  <c r="S446" i="1"/>
  <c r="S211" i="1"/>
  <c r="S281" i="1"/>
  <c r="S19" i="1"/>
  <c r="S17" i="1"/>
  <c r="S74" i="1"/>
  <c r="S184" i="1"/>
  <c r="S251" i="1"/>
  <c r="S317" i="1"/>
  <c r="S260" i="1"/>
  <c r="S476" i="1"/>
  <c r="S248" i="1"/>
  <c r="S188" i="1"/>
  <c r="S190" i="1"/>
  <c r="S35" i="1"/>
  <c r="S70" i="1"/>
  <c r="S157" i="1"/>
  <c r="S223" i="1"/>
  <c r="S239" i="1"/>
  <c r="S259" i="1"/>
  <c r="S230" i="1"/>
  <c r="N262" i="1"/>
  <c r="BN263" i="1" s="1"/>
  <c r="BO263" i="1" s="1"/>
  <c r="S302" i="1"/>
  <c r="S308" i="1"/>
  <c r="S212" i="1"/>
  <c r="S228" i="1"/>
  <c r="S244" i="1"/>
  <c r="S342" i="1"/>
  <c r="S430" i="1"/>
  <c r="S496" i="1"/>
  <c r="S469" i="1"/>
  <c r="S338" i="1"/>
  <c r="S498" i="1"/>
  <c r="S146" i="1"/>
  <c r="S216" i="1"/>
  <c r="S361" i="1"/>
  <c r="N281" i="1"/>
  <c r="BN282" i="1" s="1"/>
  <c r="BO282" i="1" s="1"/>
  <c r="S226" i="1"/>
  <c r="S316" i="1"/>
  <c r="S490" i="1"/>
  <c r="S454" i="1"/>
  <c r="N75" i="1"/>
  <c r="S75" i="1"/>
  <c r="N142" i="1"/>
  <c r="BN143" i="1" s="1"/>
  <c r="BO143" i="1" s="1"/>
  <c r="S142" i="1"/>
  <c r="N166" i="1"/>
  <c r="BN166" i="1" s="1"/>
  <c r="BO166" i="1" s="1"/>
  <c r="S166" i="1"/>
  <c r="N154" i="1"/>
  <c r="BN155" i="1" s="1"/>
  <c r="BO155" i="1" s="1"/>
  <c r="S154" i="1"/>
  <c r="N435" i="1"/>
  <c r="S435" i="1"/>
  <c r="S50" i="1"/>
  <c r="S58" i="1"/>
  <c r="S38" i="1"/>
  <c r="S104" i="1"/>
  <c r="S182" i="1"/>
  <c r="S214" i="1"/>
  <c r="N91" i="1"/>
  <c r="BN92" i="1" s="1"/>
  <c r="BO92" i="1" s="1"/>
  <c r="S91" i="1"/>
  <c r="N271" i="1"/>
  <c r="BN271" i="1" s="1"/>
  <c r="BO271" i="1" s="1"/>
  <c r="S271" i="1"/>
  <c r="N279" i="1"/>
  <c r="S279" i="1"/>
  <c r="N127" i="1"/>
  <c r="S127" i="1"/>
  <c r="N240" i="1"/>
  <c r="BN240" i="1" s="1"/>
  <c r="BO240" i="1" s="1"/>
  <c r="S240" i="1"/>
  <c r="S480" i="1"/>
  <c r="N36" i="1"/>
  <c r="S36" i="1"/>
  <c r="S23" i="1"/>
  <c r="S39" i="1"/>
  <c r="S66" i="1"/>
  <c r="S25" i="1"/>
  <c r="S86" i="1"/>
  <c r="S102" i="1"/>
  <c r="N78" i="1"/>
  <c r="BN79" i="1" s="1"/>
  <c r="BO79" i="1" s="1"/>
  <c r="S110" i="1"/>
  <c r="S174" i="1"/>
  <c r="S163" i="1"/>
  <c r="S170" i="1"/>
  <c r="N226" i="1"/>
  <c r="BN227" i="1" s="1"/>
  <c r="BO227" i="1" s="1"/>
  <c r="S234" i="1"/>
  <c r="S266" i="1"/>
  <c r="S252" i="1"/>
  <c r="S336" i="1"/>
  <c r="S425" i="1"/>
  <c r="N480" i="1"/>
  <c r="BN481" i="1" s="1"/>
  <c r="BO481" i="1" s="1"/>
  <c r="S422" i="1"/>
  <c r="S367" i="1"/>
  <c r="S452" i="1"/>
  <c r="N103" i="1"/>
  <c r="BN104" i="1" s="1"/>
  <c r="BO104" i="1" s="1"/>
  <c r="S103" i="1"/>
  <c r="N138" i="1"/>
  <c r="BN139" i="1" s="1"/>
  <c r="BO139" i="1" s="1"/>
  <c r="S138" i="1"/>
  <c r="N99" i="1"/>
  <c r="BN100" i="1" s="1"/>
  <c r="BO100" i="1" s="1"/>
  <c r="S99" i="1"/>
  <c r="N158" i="1"/>
  <c r="BN159" i="1" s="1"/>
  <c r="BO159" i="1" s="1"/>
  <c r="S158" i="1"/>
  <c r="N353" i="1"/>
  <c r="BN354" i="1" s="1"/>
  <c r="BO354" i="1" s="1"/>
  <c r="S353" i="1"/>
  <c r="S468" i="1"/>
  <c r="S115" i="1"/>
  <c r="S274" i="1"/>
  <c r="S328" i="1"/>
  <c r="S114" i="1"/>
  <c r="S141" i="1"/>
  <c r="S278" i="1"/>
  <c r="S309" i="1"/>
  <c r="S325" i="1"/>
  <c r="S344" i="1"/>
  <c r="S405" i="1"/>
  <c r="S377" i="1"/>
  <c r="S485" i="1"/>
  <c r="N87" i="1"/>
  <c r="BN87" i="1" s="1"/>
  <c r="BO87" i="1" s="1"/>
  <c r="S87" i="1"/>
  <c r="N162" i="1"/>
  <c r="BN163" i="1" s="1"/>
  <c r="BO163" i="1" s="1"/>
  <c r="S162" i="1"/>
  <c r="N208" i="1"/>
  <c r="S208" i="1"/>
  <c r="N318" i="1"/>
  <c r="BN318" i="1" s="1"/>
  <c r="BO318" i="1" s="1"/>
  <c r="S318" i="1"/>
  <c r="N334" i="1"/>
  <c r="S334" i="1"/>
  <c r="N357" i="1"/>
  <c r="BN358" i="1" s="1"/>
  <c r="BO358" i="1" s="1"/>
  <c r="S357" i="1"/>
  <c r="N20" i="1"/>
  <c r="BN21" i="1" s="1"/>
  <c r="BO21" i="1" s="1"/>
  <c r="S20" i="1"/>
  <c r="N232" i="1"/>
  <c r="BN232" i="1" s="1"/>
  <c r="BO232" i="1" s="1"/>
  <c r="S232" i="1"/>
  <c r="N84" i="1"/>
  <c r="BN84" i="1" s="1"/>
  <c r="BO84" i="1" s="1"/>
  <c r="S84" i="1"/>
  <c r="S49" i="1"/>
  <c r="N49" i="1"/>
  <c r="S171" i="1"/>
  <c r="N171" i="1"/>
  <c r="S177" i="1"/>
  <c r="N177" i="1"/>
  <c r="BN178" i="1" s="1"/>
  <c r="BO178" i="1" s="1"/>
  <c r="S201" i="1"/>
  <c r="N201" i="1"/>
  <c r="BN202" i="1" s="1"/>
  <c r="BO202" i="1" s="1"/>
  <c r="S213" i="1"/>
  <c r="N213" i="1"/>
  <c r="BN214" i="1" s="1"/>
  <c r="BO214" i="1" s="1"/>
  <c r="S245" i="1"/>
  <c r="N245" i="1"/>
  <c r="BN246" i="1" s="1"/>
  <c r="BO246" i="1" s="1"/>
  <c r="N285" i="1"/>
  <c r="BN286" i="1" s="1"/>
  <c r="BO286" i="1" s="1"/>
  <c r="S285" i="1"/>
  <c r="S380" i="1"/>
  <c r="N380" i="1"/>
  <c r="BN381" i="1" s="1"/>
  <c r="BO381" i="1" s="1"/>
  <c r="S396" i="1"/>
  <c r="N396" i="1"/>
  <c r="BN397" i="1" s="1"/>
  <c r="BO397" i="1" s="1"/>
  <c r="S412" i="1"/>
  <c r="N412" i="1"/>
  <c r="BN413" i="1" s="1"/>
  <c r="BO413" i="1" s="1"/>
  <c r="S331" i="1"/>
  <c r="N331" i="1"/>
  <c r="BN332" i="1" s="1"/>
  <c r="BO332" i="1" s="1"/>
  <c r="N370" i="1"/>
  <c r="BN371" i="1" s="1"/>
  <c r="BO371" i="1" s="1"/>
  <c r="S370" i="1"/>
  <c r="N486" i="1"/>
  <c r="BN486" i="1" s="1"/>
  <c r="BO486" i="1" s="1"/>
  <c r="S486" i="1"/>
  <c r="S18" i="1"/>
  <c r="N18" i="1"/>
  <c r="BN19" i="1" s="1"/>
  <c r="BO19" i="1" s="1"/>
  <c r="S26" i="1"/>
  <c r="N26" i="1"/>
  <c r="BN27" i="1" s="1"/>
  <c r="BO27" i="1" s="1"/>
  <c r="S37" i="1"/>
  <c r="N37" i="1"/>
  <c r="BN38" i="1" s="1"/>
  <c r="BO38" i="1" s="1"/>
  <c r="N81" i="1"/>
  <c r="BN82" i="1" s="1"/>
  <c r="BO82" i="1" s="1"/>
  <c r="S81" i="1"/>
  <c r="N69" i="1"/>
  <c r="S69" i="1"/>
  <c r="N124" i="1"/>
  <c r="BN124" i="1" s="1"/>
  <c r="BO124" i="1" s="1"/>
  <c r="S124" i="1"/>
  <c r="S85" i="1"/>
  <c r="N85" i="1"/>
  <c r="BN86" i="1" s="1"/>
  <c r="BO86" i="1" s="1"/>
  <c r="S93" i="1"/>
  <c r="N93" i="1"/>
  <c r="BN94" i="1" s="1"/>
  <c r="BO94" i="1" s="1"/>
  <c r="S101" i="1"/>
  <c r="N101" i="1"/>
  <c r="S160" i="1"/>
  <c r="N160" i="1"/>
  <c r="BN161" i="1" s="1"/>
  <c r="BO161" i="1" s="1"/>
  <c r="S167" i="1"/>
  <c r="N167" i="1"/>
  <c r="BN168" i="1" s="1"/>
  <c r="BO168" i="1" s="1"/>
  <c r="N121" i="1"/>
  <c r="S121" i="1"/>
  <c r="S140" i="1"/>
  <c r="N140" i="1"/>
  <c r="S172" i="1"/>
  <c r="N172" i="1"/>
  <c r="BN173" i="1" s="1"/>
  <c r="BO173" i="1" s="1"/>
  <c r="S185" i="1"/>
  <c r="N185" i="1"/>
  <c r="BN186" i="1" s="1"/>
  <c r="BO186" i="1" s="1"/>
  <c r="N191" i="1"/>
  <c r="BN192" i="1" s="1"/>
  <c r="BO192" i="1" s="1"/>
  <c r="S191" i="1"/>
  <c r="S195" i="1"/>
  <c r="N195" i="1"/>
  <c r="S209" i="1"/>
  <c r="N209" i="1"/>
  <c r="BN210" i="1" s="1"/>
  <c r="BO210" i="1" s="1"/>
  <c r="S241" i="1"/>
  <c r="N241" i="1"/>
  <c r="BN242" i="1" s="1"/>
  <c r="BO242" i="1" s="1"/>
  <c r="S199" i="1"/>
  <c r="N199" i="1"/>
  <c r="S187" i="1"/>
  <c r="N187" i="1"/>
  <c r="BN188" i="1" s="1"/>
  <c r="BO188" i="1" s="1"/>
  <c r="S221" i="1"/>
  <c r="N221" i="1"/>
  <c r="S253" i="1"/>
  <c r="N253" i="1"/>
  <c r="BN254" i="1" s="1"/>
  <c r="BO254" i="1" s="1"/>
  <c r="N272" i="1"/>
  <c r="BN273" i="1" s="1"/>
  <c r="BO273" i="1" s="1"/>
  <c r="S272" i="1"/>
  <c r="N280" i="1"/>
  <c r="S280" i="1"/>
  <c r="N196" i="1"/>
  <c r="S196" i="1"/>
  <c r="S327" i="1"/>
  <c r="N327" i="1"/>
  <c r="S376" i="1"/>
  <c r="N376" i="1"/>
  <c r="BN377" i="1" s="1"/>
  <c r="BO377" i="1" s="1"/>
  <c r="S392" i="1"/>
  <c r="N392" i="1"/>
  <c r="BN393" i="1" s="1"/>
  <c r="BO393" i="1" s="1"/>
  <c r="S408" i="1"/>
  <c r="N408" i="1"/>
  <c r="BN409" i="1" s="1"/>
  <c r="BO409" i="1" s="1"/>
  <c r="S307" i="1"/>
  <c r="N307" i="1"/>
  <c r="S339" i="1"/>
  <c r="N339" i="1"/>
  <c r="BN340" i="1" s="1"/>
  <c r="BO340" i="1" s="1"/>
  <c r="S351" i="1"/>
  <c r="N351" i="1"/>
  <c r="BN352" i="1" s="1"/>
  <c r="BO352" i="1" s="1"/>
  <c r="S359" i="1"/>
  <c r="N359" i="1"/>
  <c r="N394" i="1"/>
  <c r="BN395" i="1" s="1"/>
  <c r="BO395" i="1" s="1"/>
  <c r="S394" i="1"/>
  <c r="S424" i="1"/>
  <c r="N424" i="1"/>
  <c r="BN425" i="1" s="1"/>
  <c r="BO425" i="1" s="1"/>
  <c r="N487" i="1"/>
  <c r="BN488" i="1" s="1"/>
  <c r="BO488" i="1" s="1"/>
  <c r="S487" i="1"/>
  <c r="S451" i="1"/>
  <c r="N451" i="1"/>
  <c r="BN451" i="1" s="1"/>
  <c r="BO451" i="1" s="1"/>
  <c r="S428" i="1"/>
  <c r="N428" i="1"/>
  <c r="N462" i="1"/>
  <c r="BN462" i="1" s="1"/>
  <c r="BO462" i="1" s="1"/>
  <c r="S462" i="1"/>
  <c r="N466" i="1"/>
  <c r="S466" i="1"/>
  <c r="N470" i="1"/>
  <c r="BN470" i="1" s="1"/>
  <c r="BO470" i="1" s="1"/>
  <c r="S470" i="1"/>
  <c r="N474" i="1"/>
  <c r="S474" i="1"/>
  <c r="N478" i="1"/>
  <c r="BN478" i="1" s="1"/>
  <c r="BO478" i="1" s="1"/>
  <c r="S478" i="1"/>
  <c r="N482" i="1"/>
  <c r="S482" i="1"/>
  <c r="S420" i="1"/>
  <c r="N420" i="1"/>
  <c r="BN420" i="1" s="1"/>
  <c r="BO420" i="1" s="1"/>
  <c r="N390" i="1"/>
  <c r="BN391" i="1" s="1"/>
  <c r="BO391" i="1" s="1"/>
  <c r="S390" i="1"/>
  <c r="S432" i="1"/>
  <c r="N432" i="1"/>
  <c r="S495" i="1"/>
  <c r="N495" i="1"/>
  <c r="BN496" i="1" s="1"/>
  <c r="BO496" i="1" s="1"/>
  <c r="S459" i="1"/>
  <c r="N459" i="1"/>
  <c r="S460" i="1"/>
  <c r="S448" i="1"/>
  <c r="N76" i="1"/>
  <c r="S76" i="1"/>
  <c r="S57" i="1"/>
  <c r="N57" i="1"/>
  <c r="BN58" i="1" s="1"/>
  <c r="BO58" i="1" s="1"/>
  <c r="N73" i="1"/>
  <c r="BN74" i="1" s="1"/>
  <c r="BO74" i="1" s="1"/>
  <c r="S73" i="1"/>
  <c r="S112" i="1"/>
  <c r="N112" i="1"/>
  <c r="N175" i="1"/>
  <c r="BN175" i="1" s="1"/>
  <c r="BO175" i="1" s="1"/>
  <c r="S175" i="1"/>
  <c r="S189" i="1"/>
  <c r="N189" i="1"/>
  <c r="BN190" i="1" s="1"/>
  <c r="BO190" i="1" s="1"/>
  <c r="S156" i="1"/>
  <c r="N156" i="1"/>
  <c r="S233" i="1"/>
  <c r="N233" i="1"/>
  <c r="BN234" i="1" s="1"/>
  <c r="BO234" i="1" s="1"/>
  <c r="S265" i="1"/>
  <c r="N265" i="1"/>
  <c r="BN266" i="1" s="1"/>
  <c r="BO266" i="1" s="1"/>
  <c r="S319" i="1"/>
  <c r="N319" i="1"/>
  <c r="BN320" i="1" s="1"/>
  <c r="BO320" i="1" s="1"/>
  <c r="N402" i="1"/>
  <c r="BN402" i="1" s="1"/>
  <c r="BO402" i="1" s="1"/>
  <c r="S402" i="1"/>
  <c r="N366" i="1"/>
  <c r="BN367" i="1" s="1"/>
  <c r="BO367" i="1" s="1"/>
  <c r="S366" i="1"/>
  <c r="N398" i="1"/>
  <c r="BN398" i="1" s="1"/>
  <c r="BO398" i="1" s="1"/>
  <c r="S398" i="1"/>
  <c r="N41" i="1"/>
  <c r="S41" i="1"/>
  <c r="S45" i="1"/>
  <c r="N45" i="1"/>
  <c r="S64" i="1"/>
  <c r="N64" i="1"/>
  <c r="N72" i="1"/>
  <c r="BN73" i="1" s="1"/>
  <c r="BO73" i="1" s="1"/>
  <c r="S72" i="1"/>
  <c r="N80" i="1"/>
  <c r="BN80" i="1" s="1"/>
  <c r="BO80" i="1" s="1"/>
  <c r="S80" i="1"/>
  <c r="S53" i="1"/>
  <c r="N53" i="1"/>
  <c r="S61" i="1"/>
  <c r="N61" i="1"/>
  <c r="S65" i="1"/>
  <c r="N65" i="1"/>
  <c r="BN66" i="1" s="1"/>
  <c r="BO66" i="1" s="1"/>
  <c r="S179" i="1"/>
  <c r="N179" i="1"/>
  <c r="BN180" i="1" s="1"/>
  <c r="BO180" i="1" s="1"/>
  <c r="N125" i="1"/>
  <c r="BN126" i="1" s="1"/>
  <c r="BO126" i="1" s="1"/>
  <c r="S125" i="1"/>
  <c r="S116" i="1"/>
  <c r="N116" i="1"/>
  <c r="S148" i="1"/>
  <c r="N148" i="1"/>
  <c r="BN149" i="1" s="1"/>
  <c r="BO149" i="1" s="1"/>
  <c r="S181" i="1"/>
  <c r="N181" i="1"/>
  <c r="BN182" i="1" s="1"/>
  <c r="BO182" i="1" s="1"/>
  <c r="S183" i="1"/>
  <c r="N183" i="1"/>
  <c r="BN184" i="1" s="1"/>
  <c r="BO184" i="1" s="1"/>
  <c r="S144" i="1"/>
  <c r="N144" i="1"/>
  <c r="BN145" i="1" s="1"/>
  <c r="BO145" i="1" s="1"/>
  <c r="S217" i="1"/>
  <c r="N217" i="1"/>
  <c r="S249" i="1"/>
  <c r="N249" i="1"/>
  <c r="BN250" i="1" s="1"/>
  <c r="BO250" i="1" s="1"/>
  <c r="S152" i="1"/>
  <c r="N152" i="1"/>
  <c r="S229" i="1"/>
  <c r="N229" i="1"/>
  <c r="BN230" i="1" s="1"/>
  <c r="BO230" i="1" s="1"/>
  <c r="S261" i="1"/>
  <c r="N261" i="1"/>
  <c r="BN262" i="1" s="1"/>
  <c r="BO262" i="1" s="1"/>
  <c r="N288" i="1"/>
  <c r="S288" i="1"/>
  <c r="N292" i="1"/>
  <c r="BN292" i="1" s="1"/>
  <c r="BO292" i="1" s="1"/>
  <c r="S292" i="1"/>
  <c r="N296" i="1"/>
  <c r="S296" i="1"/>
  <c r="N300" i="1"/>
  <c r="BN300" i="1" s="1"/>
  <c r="BO300" i="1" s="1"/>
  <c r="S300" i="1"/>
  <c r="N304" i="1"/>
  <c r="S304" i="1"/>
  <c r="S335" i="1"/>
  <c r="N335" i="1"/>
  <c r="BN336" i="1" s="1"/>
  <c r="BO336" i="1" s="1"/>
  <c r="S372" i="1"/>
  <c r="N372" i="1"/>
  <c r="BN373" i="1" s="1"/>
  <c r="BO373" i="1" s="1"/>
  <c r="S388" i="1"/>
  <c r="N388" i="1"/>
  <c r="BN389" i="1" s="1"/>
  <c r="BO389" i="1" s="1"/>
  <c r="S404" i="1"/>
  <c r="N404" i="1"/>
  <c r="BN405" i="1" s="1"/>
  <c r="BO405" i="1" s="1"/>
  <c r="S315" i="1"/>
  <c r="N315" i="1"/>
  <c r="S347" i="1"/>
  <c r="N347" i="1"/>
  <c r="BN348" i="1" s="1"/>
  <c r="BO348" i="1" s="1"/>
  <c r="N386" i="1"/>
  <c r="BN386" i="1" s="1"/>
  <c r="BO386" i="1" s="1"/>
  <c r="S386" i="1"/>
  <c r="S440" i="1"/>
  <c r="N440" i="1"/>
  <c r="S436" i="1"/>
  <c r="N436" i="1"/>
  <c r="N463" i="1"/>
  <c r="S463" i="1"/>
  <c r="N467" i="1"/>
  <c r="BN468" i="1" s="1"/>
  <c r="BO468" i="1" s="1"/>
  <c r="S467" i="1"/>
  <c r="N471" i="1"/>
  <c r="S471" i="1"/>
  <c r="N475" i="1"/>
  <c r="BN476" i="1" s="1"/>
  <c r="BO476" i="1" s="1"/>
  <c r="S475" i="1"/>
  <c r="N479" i="1"/>
  <c r="S479" i="1"/>
  <c r="N382" i="1"/>
  <c r="BN382" i="1" s="1"/>
  <c r="BO382" i="1" s="1"/>
  <c r="S382" i="1"/>
  <c r="N414" i="1"/>
  <c r="BN414" i="1" s="1"/>
  <c r="BO414" i="1" s="1"/>
  <c r="S414" i="1"/>
  <c r="S447" i="1"/>
  <c r="N447" i="1"/>
  <c r="BN448" i="1" s="1"/>
  <c r="BO448" i="1" s="1"/>
  <c r="S456" i="1"/>
  <c r="S444" i="1"/>
  <c r="N68" i="1"/>
  <c r="S68" i="1"/>
  <c r="S193" i="1"/>
  <c r="N193" i="1"/>
  <c r="BN194" i="1" s="1"/>
  <c r="BO194" i="1" s="1"/>
  <c r="N200" i="1"/>
  <c r="S200" i="1"/>
  <c r="S33" i="1"/>
  <c r="N33" i="1"/>
  <c r="BN33" i="1" s="1"/>
  <c r="BO33" i="1" s="1"/>
  <c r="S22" i="1"/>
  <c r="N22" i="1"/>
  <c r="BN22" i="1" s="1"/>
  <c r="BO22" i="1" s="1"/>
  <c r="S30" i="1"/>
  <c r="N30" i="1"/>
  <c r="N42" i="1"/>
  <c r="S42" i="1"/>
  <c r="S34" i="1"/>
  <c r="N34" i="1"/>
  <c r="BN35" i="1" s="1"/>
  <c r="BO35" i="1" s="1"/>
  <c r="N77" i="1"/>
  <c r="BN78" i="1" s="1"/>
  <c r="BO78" i="1" s="1"/>
  <c r="S77" i="1"/>
  <c r="N120" i="1"/>
  <c r="S120" i="1"/>
  <c r="N128" i="1"/>
  <c r="BN129" i="1" s="1"/>
  <c r="BO129" i="1" s="1"/>
  <c r="S128" i="1"/>
  <c r="S89" i="1"/>
  <c r="N89" i="1"/>
  <c r="BN89" i="1" s="1"/>
  <c r="BO89" i="1" s="1"/>
  <c r="S97" i="1"/>
  <c r="N97" i="1"/>
  <c r="BN98" i="1" s="1"/>
  <c r="BO98" i="1" s="1"/>
  <c r="S105" i="1"/>
  <c r="N105" i="1"/>
  <c r="BN106" i="1" s="1"/>
  <c r="BO106" i="1" s="1"/>
  <c r="N117" i="1"/>
  <c r="BN118" i="1" s="1"/>
  <c r="BO118" i="1" s="1"/>
  <c r="S117" i="1"/>
  <c r="S113" i="1"/>
  <c r="N113" i="1"/>
  <c r="S132" i="1"/>
  <c r="N132" i="1"/>
  <c r="BN133" i="1" s="1"/>
  <c r="BO133" i="1" s="1"/>
  <c r="S164" i="1"/>
  <c r="N164" i="1"/>
  <c r="BN165" i="1" s="1"/>
  <c r="BO165" i="1" s="1"/>
  <c r="N203" i="1"/>
  <c r="BN204" i="1" s="1"/>
  <c r="BO204" i="1" s="1"/>
  <c r="S203" i="1"/>
  <c r="S197" i="1"/>
  <c r="N197" i="1"/>
  <c r="BN198" i="1" s="1"/>
  <c r="BO198" i="1" s="1"/>
  <c r="S225" i="1"/>
  <c r="N225" i="1"/>
  <c r="BN225" i="1" s="1"/>
  <c r="BO225" i="1" s="1"/>
  <c r="S257" i="1"/>
  <c r="N257" i="1"/>
  <c r="S136" i="1"/>
  <c r="N136" i="1"/>
  <c r="S205" i="1"/>
  <c r="N205" i="1"/>
  <c r="BN205" i="1" s="1"/>
  <c r="BO205" i="1" s="1"/>
  <c r="S237" i="1"/>
  <c r="N237" i="1"/>
  <c r="N268" i="1"/>
  <c r="BN269" i="1" s="1"/>
  <c r="BO269" i="1" s="1"/>
  <c r="S268" i="1"/>
  <c r="N276" i="1"/>
  <c r="S276" i="1"/>
  <c r="N284" i="1"/>
  <c r="S284" i="1"/>
  <c r="S289" i="1"/>
  <c r="N289" i="1"/>
  <c r="S293" i="1"/>
  <c r="N293" i="1"/>
  <c r="S297" i="1"/>
  <c r="N297" i="1"/>
  <c r="S301" i="1"/>
  <c r="N301" i="1"/>
  <c r="S305" i="1"/>
  <c r="N305" i="1"/>
  <c r="S311" i="1"/>
  <c r="N311" i="1"/>
  <c r="BN311" i="1" s="1"/>
  <c r="BO311" i="1" s="1"/>
  <c r="S343" i="1"/>
  <c r="N343" i="1"/>
  <c r="BN343" i="1" s="1"/>
  <c r="BO343" i="1" s="1"/>
  <c r="S368" i="1"/>
  <c r="N368" i="1"/>
  <c r="BN369" i="1" s="1"/>
  <c r="BO369" i="1" s="1"/>
  <c r="S384" i="1"/>
  <c r="N384" i="1"/>
  <c r="BN384" i="1" s="1"/>
  <c r="BO384" i="1" s="1"/>
  <c r="S400" i="1"/>
  <c r="N400" i="1"/>
  <c r="BN401" i="1" s="1"/>
  <c r="BO401" i="1" s="1"/>
  <c r="S416" i="1"/>
  <c r="N416" i="1"/>
  <c r="BN416" i="1" s="1"/>
  <c r="BO416" i="1" s="1"/>
  <c r="S323" i="1"/>
  <c r="N323" i="1"/>
  <c r="BN323" i="1" s="1"/>
  <c r="BO323" i="1" s="1"/>
  <c r="S355" i="1"/>
  <c r="N355" i="1"/>
  <c r="S363" i="1"/>
  <c r="N363" i="1"/>
  <c r="BN363" i="1" s="1"/>
  <c r="BO363" i="1" s="1"/>
  <c r="N378" i="1"/>
  <c r="BN379" i="1" s="1"/>
  <c r="BO379" i="1" s="1"/>
  <c r="S378" i="1"/>
  <c r="N410" i="1"/>
  <c r="BN411" i="1" s="1"/>
  <c r="BO411" i="1" s="1"/>
  <c r="S410" i="1"/>
  <c r="N483" i="1"/>
  <c r="BN484" i="1" s="1"/>
  <c r="BO484" i="1" s="1"/>
  <c r="S483" i="1"/>
  <c r="S455" i="1"/>
  <c r="N455" i="1"/>
  <c r="BN455" i="1" s="1"/>
  <c r="BO455" i="1" s="1"/>
  <c r="N374" i="1"/>
  <c r="BN375" i="1" s="1"/>
  <c r="BO375" i="1" s="1"/>
  <c r="S374" i="1"/>
  <c r="N406" i="1"/>
  <c r="BN407" i="1" s="1"/>
  <c r="BO407" i="1" s="1"/>
  <c r="S406" i="1"/>
  <c r="S491" i="1"/>
  <c r="N491" i="1"/>
  <c r="BN492" i="1" s="1"/>
  <c r="BO492" i="1" s="1"/>
  <c r="S499" i="1"/>
  <c r="N499" i="1"/>
  <c r="BN500" i="1" s="1"/>
  <c r="BO500" i="1" s="1"/>
  <c r="S12" i="1"/>
  <c r="S8" i="1"/>
  <c r="S10" i="1"/>
  <c r="S9" i="1"/>
  <c r="S13" i="1"/>
  <c r="S14" i="1"/>
  <c r="O7" i="1"/>
  <c r="BD7" i="1" s="1"/>
  <c r="R7" i="1"/>
  <c r="BN65" i="1" l="1"/>
  <c r="BO65" i="1" s="1"/>
  <c r="BN475" i="1"/>
  <c r="BO475" i="1" s="1"/>
  <c r="BN467" i="1"/>
  <c r="BO467" i="1" s="1"/>
  <c r="BN285" i="1"/>
  <c r="BO285" i="1" s="1"/>
  <c r="BN121" i="1"/>
  <c r="BO121" i="1" s="1"/>
  <c r="BN42" i="1"/>
  <c r="BO42" i="1" s="1"/>
  <c r="BN437" i="1"/>
  <c r="BO437" i="1" s="1"/>
  <c r="BN43" i="1"/>
  <c r="BO43" i="1" s="1"/>
  <c r="BN191" i="1"/>
  <c r="BO191" i="1" s="1"/>
  <c r="BN203" i="1"/>
  <c r="BO203" i="1" s="1"/>
  <c r="BN480" i="1"/>
  <c r="BO480" i="1" s="1"/>
  <c r="BN297" i="1"/>
  <c r="BO297" i="1" s="1"/>
  <c r="BN335" i="1"/>
  <c r="BO335" i="1" s="1"/>
  <c r="BN209" i="1"/>
  <c r="BO209" i="1" s="1"/>
  <c r="BN351" i="1"/>
  <c r="BO351" i="1" s="1"/>
  <c r="BN148" i="1"/>
  <c r="BO148" i="1" s="1"/>
  <c r="BN357" i="1"/>
  <c r="BO357" i="1" s="1"/>
  <c r="BN339" i="1"/>
  <c r="BO339" i="1" s="1"/>
  <c r="BN374" i="1"/>
  <c r="BO374" i="1" s="1"/>
  <c r="BN18" i="1"/>
  <c r="BO18" i="1" s="1"/>
  <c r="BN261" i="1"/>
  <c r="BO261" i="1" s="1"/>
  <c r="BN138" i="1"/>
  <c r="BO138" i="1" s="1"/>
  <c r="BN408" i="1"/>
  <c r="BO408" i="1" s="1"/>
  <c r="BN117" i="1"/>
  <c r="BO117" i="1" s="1"/>
  <c r="BN196" i="1"/>
  <c r="BO196" i="1" s="1"/>
  <c r="BN172" i="1"/>
  <c r="BO172" i="1" s="1"/>
  <c r="BN272" i="1"/>
  <c r="BO272" i="1" s="1"/>
  <c r="BN99" i="1"/>
  <c r="BO99" i="1" s="1"/>
  <c r="BN289" i="1"/>
  <c r="BO289" i="1" s="1"/>
  <c r="BN288" i="1"/>
  <c r="BO288" i="1" s="1"/>
  <c r="BN483" i="1"/>
  <c r="BO483" i="1" s="1"/>
  <c r="BN482" i="1"/>
  <c r="BO482" i="1" s="1"/>
  <c r="BN370" i="1"/>
  <c r="BO370" i="1" s="1"/>
  <c r="BN356" i="1"/>
  <c r="BO356" i="1" s="1"/>
  <c r="BN355" i="1"/>
  <c r="BO355" i="1" s="1"/>
  <c r="BN238" i="1"/>
  <c r="BO238" i="1" s="1"/>
  <c r="BN237" i="1"/>
  <c r="BO237" i="1" s="1"/>
  <c r="BN137" i="1"/>
  <c r="BO137" i="1" s="1"/>
  <c r="BN136" i="1"/>
  <c r="BO136" i="1" s="1"/>
  <c r="BN316" i="1"/>
  <c r="BO316" i="1" s="1"/>
  <c r="BN315" i="1"/>
  <c r="BO315" i="1" s="1"/>
  <c r="BN153" i="1"/>
  <c r="BO153" i="1" s="1"/>
  <c r="BN152" i="1"/>
  <c r="BO152" i="1" s="1"/>
  <c r="BN218" i="1"/>
  <c r="BO218" i="1" s="1"/>
  <c r="BN217" i="1"/>
  <c r="BO217" i="1" s="1"/>
  <c r="BN54" i="1"/>
  <c r="BO54" i="1" s="1"/>
  <c r="BN53" i="1"/>
  <c r="BO53" i="1" s="1"/>
  <c r="BN46" i="1"/>
  <c r="BO46" i="1" s="1"/>
  <c r="BN45" i="1"/>
  <c r="BO45" i="1" s="1"/>
  <c r="BN157" i="1"/>
  <c r="BO157" i="1" s="1"/>
  <c r="BN156" i="1"/>
  <c r="BO156" i="1" s="1"/>
  <c r="BN460" i="1"/>
  <c r="BO460" i="1" s="1"/>
  <c r="BN459" i="1"/>
  <c r="BO459" i="1" s="1"/>
  <c r="BN433" i="1"/>
  <c r="BO433" i="1" s="1"/>
  <c r="BN432" i="1"/>
  <c r="BO432" i="1" s="1"/>
  <c r="BN360" i="1"/>
  <c r="BO360" i="1" s="1"/>
  <c r="BN359" i="1"/>
  <c r="BO359" i="1" s="1"/>
  <c r="BN222" i="1"/>
  <c r="BO222" i="1" s="1"/>
  <c r="BN221" i="1"/>
  <c r="BO221" i="1" s="1"/>
  <c r="BN200" i="1"/>
  <c r="BO200" i="1" s="1"/>
  <c r="BN50" i="1"/>
  <c r="BO50" i="1" s="1"/>
  <c r="BN49" i="1"/>
  <c r="BO49" i="1" s="1"/>
  <c r="BN280" i="1"/>
  <c r="BO280" i="1" s="1"/>
  <c r="BN436" i="1"/>
  <c r="BO436" i="1" s="1"/>
  <c r="BN167" i="1"/>
  <c r="BO167" i="1" s="1"/>
  <c r="BN76" i="1"/>
  <c r="BO76" i="1" s="1"/>
  <c r="BN334" i="1"/>
  <c r="BO334" i="1" s="1"/>
  <c r="BN366" i="1"/>
  <c r="BO366" i="1" s="1"/>
  <c r="BN245" i="1"/>
  <c r="BO245" i="1" s="1"/>
  <c r="BN447" i="1"/>
  <c r="BO447" i="1" s="1"/>
  <c r="BN424" i="1"/>
  <c r="BO424" i="1" s="1"/>
  <c r="BN91" i="1"/>
  <c r="BO91" i="1" s="1"/>
  <c r="BN162" i="1"/>
  <c r="BO162" i="1" s="1"/>
  <c r="BN158" i="1"/>
  <c r="BO158" i="1" s="1"/>
  <c r="BN142" i="1"/>
  <c r="BO142" i="1" s="1"/>
  <c r="BN378" i="1"/>
  <c r="BO378" i="1" s="1"/>
  <c r="BN265" i="1"/>
  <c r="BO265" i="1" s="1"/>
  <c r="BN57" i="1"/>
  <c r="BO57" i="1" s="1"/>
  <c r="BN390" i="1"/>
  <c r="BO390" i="1" s="1"/>
  <c r="BN353" i="1"/>
  <c r="BO353" i="1" s="1"/>
  <c r="BN284" i="1"/>
  <c r="BO284" i="1" s="1"/>
  <c r="BN183" i="1"/>
  <c r="BO183" i="1" s="1"/>
  <c r="BN144" i="1"/>
  <c r="BO144" i="1" s="1"/>
  <c r="BN392" i="1"/>
  <c r="BO392" i="1" s="1"/>
  <c r="BN499" i="1"/>
  <c r="BO499" i="1" s="1"/>
  <c r="BN435" i="1"/>
  <c r="BO435" i="1" s="1"/>
  <c r="BN187" i="1"/>
  <c r="BO187" i="1" s="1"/>
  <c r="BN305" i="1"/>
  <c r="BO305" i="1" s="1"/>
  <c r="BN304" i="1"/>
  <c r="BO304" i="1" s="1"/>
  <c r="BN474" i="1"/>
  <c r="BO474" i="1" s="1"/>
  <c r="BN296" i="1"/>
  <c r="BO296" i="1" s="1"/>
  <c r="BN20" i="1"/>
  <c r="BO20" i="1" s="1"/>
  <c r="BN400" i="1"/>
  <c r="BO400" i="1" s="1"/>
  <c r="BN410" i="1"/>
  <c r="BO410" i="1" s="1"/>
  <c r="BN193" i="1"/>
  <c r="BO193" i="1" s="1"/>
  <c r="BN277" i="1"/>
  <c r="BO277" i="1" s="1"/>
  <c r="BN276" i="1"/>
  <c r="BO276" i="1" s="1"/>
  <c r="BN201" i="1"/>
  <c r="BO201" i="1" s="1"/>
  <c r="BN69" i="1"/>
  <c r="BO69" i="1" s="1"/>
  <c r="BN293" i="1"/>
  <c r="BO293" i="1" s="1"/>
  <c r="BN479" i="1"/>
  <c r="BO479" i="1" s="1"/>
  <c r="BN471" i="1"/>
  <c r="BO471" i="1" s="1"/>
  <c r="BN463" i="1"/>
  <c r="BO463" i="1" s="1"/>
  <c r="BN197" i="1"/>
  <c r="BO197" i="1" s="1"/>
  <c r="BN319" i="1"/>
  <c r="BO319" i="1" s="1"/>
  <c r="BN37" i="1"/>
  <c r="BO37" i="1" s="1"/>
  <c r="BN185" i="1"/>
  <c r="BO185" i="1" s="1"/>
  <c r="BN412" i="1"/>
  <c r="BO412" i="1" s="1"/>
  <c r="BN213" i="1"/>
  <c r="BO213" i="1" s="1"/>
  <c r="BN41" i="1"/>
  <c r="BO41" i="1" s="1"/>
  <c r="BN103" i="1"/>
  <c r="BO103" i="1" s="1"/>
  <c r="BN189" i="1"/>
  <c r="BO189" i="1" s="1"/>
  <c r="BN466" i="1"/>
  <c r="BO466" i="1" s="1"/>
  <c r="BN26" i="1"/>
  <c r="BO26" i="1" s="1"/>
  <c r="BN97" i="1"/>
  <c r="BO97" i="1" s="1"/>
  <c r="BN181" i="1"/>
  <c r="BO181" i="1" s="1"/>
  <c r="BN331" i="1"/>
  <c r="BO331" i="1" s="1"/>
  <c r="BN404" i="1"/>
  <c r="BO404" i="1" s="1"/>
  <c r="BN177" i="1"/>
  <c r="BO177" i="1" s="1"/>
  <c r="BN495" i="1"/>
  <c r="BO495" i="1" s="1"/>
  <c r="BN249" i="1"/>
  <c r="BO249" i="1" s="1"/>
  <c r="BN279" i="1"/>
  <c r="BO279" i="1" s="1"/>
  <c r="BN93" i="1"/>
  <c r="BO93" i="1" s="1"/>
  <c r="BN406" i="1"/>
  <c r="BO406" i="1" s="1"/>
  <c r="BN376" i="1"/>
  <c r="BO376" i="1" s="1"/>
  <c r="BN380" i="1"/>
  <c r="BO380" i="1" s="1"/>
  <c r="BN388" i="1"/>
  <c r="BO388" i="1" s="1"/>
  <c r="BN132" i="1"/>
  <c r="BO132" i="1" s="1"/>
  <c r="BN258" i="1"/>
  <c r="BO258" i="1" s="1"/>
  <c r="BN257" i="1"/>
  <c r="BO257" i="1" s="1"/>
  <c r="BN31" i="1"/>
  <c r="BO31" i="1" s="1"/>
  <c r="BN30" i="1"/>
  <c r="BO30" i="1" s="1"/>
  <c r="BN441" i="1"/>
  <c r="BO441" i="1" s="1"/>
  <c r="BN440" i="1"/>
  <c r="BO440" i="1" s="1"/>
  <c r="BN62" i="1"/>
  <c r="BO62" i="1" s="1"/>
  <c r="BN61" i="1"/>
  <c r="BO61" i="1" s="1"/>
  <c r="BN113" i="1"/>
  <c r="BO113" i="1" s="1"/>
  <c r="BN112" i="1"/>
  <c r="BO112" i="1" s="1"/>
  <c r="BN429" i="1"/>
  <c r="BO429" i="1" s="1"/>
  <c r="BN428" i="1"/>
  <c r="BO428" i="1" s="1"/>
  <c r="BN308" i="1"/>
  <c r="BO308" i="1" s="1"/>
  <c r="BN307" i="1"/>
  <c r="BO307" i="1" s="1"/>
  <c r="BN328" i="1"/>
  <c r="BO328" i="1" s="1"/>
  <c r="BN327" i="1"/>
  <c r="BO327" i="1" s="1"/>
  <c r="BN141" i="1"/>
  <c r="BO141" i="1" s="1"/>
  <c r="BN140" i="1"/>
  <c r="BO140" i="1" s="1"/>
  <c r="BN102" i="1"/>
  <c r="BO102" i="1" s="1"/>
  <c r="BN101" i="1"/>
  <c r="BO101" i="1" s="1"/>
  <c r="BN128" i="1"/>
  <c r="BO128" i="1" s="1"/>
  <c r="BN72" i="1"/>
  <c r="BO72" i="1" s="1"/>
  <c r="BN179" i="1"/>
  <c r="BO179" i="1" s="1"/>
  <c r="BN195" i="1"/>
  <c r="BO195" i="1" s="1"/>
  <c r="BN347" i="1"/>
  <c r="BO347" i="1" s="1"/>
  <c r="BN368" i="1"/>
  <c r="BO368" i="1" s="1"/>
  <c r="BN164" i="1"/>
  <c r="BO164" i="1" s="1"/>
  <c r="BN36" i="1"/>
  <c r="BO36" i="1" s="1"/>
  <c r="BN171" i="1"/>
  <c r="BO171" i="1" s="1"/>
  <c r="BN116" i="1"/>
  <c r="BO116" i="1" s="1"/>
  <c r="BN160" i="1"/>
  <c r="BO160" i="1" s="1"/>
  <c r="BN154" i="1"/>
  <c r="BO154" i="1" s="1"/>
  <c r="BN253" i="1"/>
  <c r="BO253" i="1" s="1"/>
  <c r="BN105" i="1"/>
  <c r="BO105" i="1" s="1"/>
  <c r="BN491" i="1"/>
  <c r="BO491" i="1" s="1"/>
  <c r="BN268" i="1"/>
  <c r="BO268" i="1" s="1"/>
  <c r="BN396" i="1"/>
  <c r="BO396" i="1" s="1"/>
  <c r="BN120" i="1"/>
  <c r="BO120" i="1" s="1"/>
  <c r="BN75" i="1"/>
  <c r="BO75" i="1" s="1"/>
  <c r="BN394" i="1"/>
  <c r="BO394" i="1" s="1"/>
  <c r="BN208" i="1"/>
  <c r="BO208" i="1" s="1"/>
  <c r="BN372" i="1"/>
  <c r="BO372" i="1" s="1"/>
  <c r="BN199" i="1"/>
  <c r="BO199" i="1" s="1"/>
  <c r="BN64" i="1"/>
  <c r="BO64" i="1" s="1"/>
  <c r="BN229" i="1"/>
  <c r="BO229" i="1" s="1"/>
  <c r="BN68" i="1"/>
  <c r="BO68" i="1" s="1"/>
  <c r="O33" i="2"/>
  <c r="M33" i="2"/>
  <c r="N33" i="2"/>
  <c r="P33" i="2"/>
  <c r="U322" i="1"/>
  <c r="CJ324" i="1" s="1"/>
  <c r="CG325" i="1"/>
  <c r="T455" i="1"/>
  <c r="CG458" i="1" s="1"/>
  <c r="BN456" i="1"/>
  <c r="BO456" i="1" s="1"/>
  <c r="T301" i="1"/>
  <c r="BN302" i="1"/>
  <c r="BO302" i="1" s="1"/>
  <c r="T205" i="1"/>
  <c r="CG208" i="1" s="1"/>
  <c r="BN206" i="1"/>
  <c r="BO206" i="1" s="1"/>
  <c r="T33" i="1"/>
  <c r="BN34" i="1"/>
  <c r="BO34" i="1" s="1"/>
  <c r="T398" i="1"/>
  <c r="CG401" i="1" s="1"/>
  <c r="BN399" i="1"/>
  <c r="BO399" i="1" s="1"/>
  <c r="T420" i="1"/>
  <c r="BN421" i="1"/>
  <c r="BO421" i="1" s="1"/>
  <c r="T451" i="1"/>
  <c r="CG454" i="1" s="1"/>
  <c r="BN452" i="1"/>
  <c r="BO452" i="1" s="1"/>
  <c r="T280" i="1"/>
  <c r="BN281" i="1"/>
  <c r="BO281" i="1" s="1"/>
  <c r="T69" i="1"/>
  <c r="CG72" i="1" s="1"/>
  <c r="BN70" i="1"/>
  <c r="BO70" i="1" s="1"/>
  <c r="T84" i="1"/>
  <c r="BN85" i="1"/>
  <c r="BO85" i="1" s="1"/>
  <c r="T87" i="1"/>
  <c r="CG90" i="1" s="1"/>
  <c r="BN88" i="1"/>
  <c r="BO88" i="1" s="1"/>
  <c r="T293" i="1"/>
  <c r="BN294" i="1"/>
  <c r="BO294" i="1" s="1"/>
  <c r="T113" i="1"/>
  <c r="BN114" i="1"/>
  <c r="BO114" i="1" s="1"/>
  <c r="T89" i="1"/>
  <c r="BN90" i="1"/>
  <c r="BO90" i="1" s="1"/>
  <c r="T382" i="1"/>
  <c r="CG385" i="1" s="1"/>
  <c r="BN383" i="1"/>
  <c r="BO383" i="1" s="1"/>
  <c r="T402" i="1"/>
  <c r="BN403" i="1"/>
  <c r="BO403" i="1" s="1"/>
  <c r="T175" i="1"/>
  <c r="CG178" i="1" s="1"/>
  <c r="BN176" i="1"/>
  <c r="BO176" i="1" s="1"/>
  <c r="T416" i="1"/>
  <c r="BN417" i="1"/>
  <c r="BO417" i="1" s="1"/>
  <c r="T384" i="1"/>
  <c r="CG387" i="1" s="1"/>
  <c r="BN385" i="1"/>
  <c r="BO385" i="1" s="1"/>
  <c r="T343" i="1"/>
  <c r="BN344" i="1"/>
  <c r="BO344" i="1" s="1"/>
  <c r="T305" i="1"/>
  <c r="CG308" i="1" s="1"/>
  <c r="BN306" i="1"/>
  <c r="BO306" i="1" s="1"/>
  <c r="T297" i="1"/>
  <c r="BN298" i="1"/>
  <c r="BO298" i="1" s="1"/>
  <c r="T289" i="1"/>
  <c r="BN290" i="1"/>
  <c r="BO290" i="1" s="1"/>
  <c r="T225" i="1"/>
  <c r="BN226" i="1"/>
  <c r="BO226" i="1" s="1"/>
  <c r="T22" i="1"/>
  <c r="BN23" i="1"/>
  <c r="BO23" i="1" s="1"/>
  <c r="T414" i="1"/>
  <c r="BN415" i="1"/>
  <c r="BO415" i="1" s="1"/>
  <c r="T471" i="1"/>
  <c r="CG474" i="1" s="1"/>
  <c r="BN472" i="1"/>
  <c r="BO472" i="1" s="1"/>
  <c r="T463" i="1"/>
  <c r="BN464" i="1"/>
  <c r="BO464" i="1" s="1"/>
  <c r="T80" i="1"/>
  <c r="CG83" i="1" s="1"/>
  <c r="BN81" i="1"/>
  <c r="BO81" i="1" s="1"/>
  <c r="T363" i="1"/>
  <c r="BN364" i="1"/>
  <c r="BO364" i="1" s="1"/>
  <c r="T323" i="1"/>
  <c r="BN324" i="1"/>
  <c r="BO324" i="1" s="1"/>
  <c r="T311" i="1"/>
  <c r="BN312" i="1"/>
  <c r="BO312" i="1" s="1"/>
  <c r="T386" i="1"/>
  <c r="BN387" i="1"/>
  <c r="BO387" i="1" s="1"/>
  <c r="T300" i="1"/>
  <c r="BN301" i="1"/>
  <c r="BO301" i="1" s="1"/>
  <c r="T76" i="1"/>
  <c r="BN77" i="1"/>
  <c r="BO77" i="1" s="1"/>
  <c r="T121" i="1"/>
  <c r="BN122" i="1"/>
  <c r="BO122" i="1" s="1"/>
  <c r="T124" i="1"/>
  <c r="BN125" i="1"/>
  <c r="BO125" i="1" s="1"/>
  <c r="T486" i="1"/>
  <c r="BN487" i="1"/>
  <c r="BO487" i="1" s="1"/>
  <c r="T232" i="1"/>
  <c r="CG235" i="1" s="1"/>
  <c r="BN233" i="1"/>
  <c r="BO233" i="1" s="1"/>
  <c r="T240" i="1"/>
  <c r="BN241" i="1"/>
  <c r="BO241" i="1" s="1"/>
  <c r="T126" i="1"/>
  <c r="BN127" i="1"/>
  <c r="BO127" i="1" s="1"/>
  <c r="T499" i="1"/>
  <c r="U499" i="1" s="1"/>
  <c r="CJ501" i="1" s="1"/>
  <c r="T374" i="1"/>
  <c r="T276" i="1"/>
  <c r="T128" i="1"/>
  <c r="T335" i="1"/>
  <c r="T152" i="1"/>
  <c r="T217" i="1"/>
  <c r="T65" i="1"/>
  <c r="T156" i="1"/>
  <c r="T495" i="1"/>
  <c r="T359" i="1"/>
  <c r="T199" i="1"/>
  <c r="T93" i="1"/>
  <c r="T331" i="1"/>
  <c r="T396" i="1"/>
  <c r="T177" i="1"/>
  <c r="T154" i="1"/>
  <c r="T406" i="1"/>
  <c r="T440" i="1"/>
  <c r="T347" i="1"/>
  <c r="T229" i="1"/>
  <c r="T249" i="1"/>
  <c r="T116" i="1"/>
  <c r="T179" i="1"/>
  <c r="T189" i="1"/>
  <c r="T57" i="1"/>
  <c r="T459" i="1"/>
  <c r="T466" i="1"/>
  <c r="T253" i="1"/>
  <c r="T37" i="1"/>
  <c r="T171" i="1"/>
  <c r="CG174" i="1" s="1"/>
  <c r="T353" i="1"/>
  <c r="T99" i="1"/>
  <c r="T435" i="1"/>
  <c r="T166" i="1"/>
  <c r="T75" i="1"/>
  <c r="T127" i="1"/>
  <c r="T271" i="1"/>
  <c r="T122" i="1"/>
  <c r="T483" i="1"/>
  <c r="T378" i="1"/>
  <c r="T315" i="1"/>
  <c r="T388" i="1"/>
  <c r="T148" i="1"/>
  <c r="T53" i="1"/>
  <c r="T424" i="1"/>
  <c r="T160" i="1"/>
  <c r="T26" i="1"/>
  <c r="T78" i="1"/>
  <c r="T284" i="1"/>
  <c r="T61" i="1"/>
  <c r="T390" i="1"/>
  <c r="T487" i="1"/>
  <c r="T392" i="1"/>
  <c r="T327" i="1"/>
  <c r="CG330" i="1" s="1"/>
  <c r="T241" i="1"/>
  <c r="T245" i="1"/>
  <c r="T201" i="1"/>
  <c r="T272" i="1"/>
  <c r="T81" i="1"/>
  <c r="T203" i="1"/>
  <c r="T117" i="1"/>
  <c r="T77" i="1"/>
  <c r="T42" i="1"/>
  <c r="T200" i="1"/>
  <c r="T68" i="1"/>
  <c r="T304" i="1"/>
  <c r="T296" i="1"/>
  <c r="T288" i="1"/>
  <c r="T41" i="1"/>
  <c r="T428" i="1"/>
  <c r="T196" i="1"/>
  <c r="T319" i="1"/>
  <c r="T233" i="1"/>
  <c r="T112" i="1"/>
  <c r="T191" i="1"/>
  <c r="T285" i="1"/>
  <c r="T357" i="1"/>
  <c r="U421" i="1"/>
  <c r="CJ423" i="1" s="1"/>
  <c r="U176" i="1"/>
  <c r="CJ178" i="1" s="1"/>
  <c r="U389" i="1"/>
  <c r="CJ391" i="1" s="1"/>
  <c r="T185" i="1"/>
  <c r="T18" i="1"/>
  <c r="T36" i="1"/>
  <c r="T258" i="1"/>
  <c r="T368" i="1"/>
  <c r="T257" i="1"/>
  <c r="T164" i="1"/>
  <c r="T105" i="1"/>
  <c r="T30" i="1"/>
  <c r="T193" i="1"/>
  <c r="T467" i="1"/>
  <c r="T432" i="1"/>
  <c r="T474" i="1"/>
  <c r="T351" i="1"/>
  <c r="T187" i="1"/>
  <c r="T195" i="1"/>
  <c r="T140" i="1"/>
  <c r="T101" i="1"/>
  <c r="T279" i="1"/>
  <c r="T437" i="1"/>
  <c r="T404" i="1"/>
  <c r="T372" i="1"/>
  <c r="T144" i="1"/>
  <c r="T181" i="1"/>
  <c r="T64" i="1"/>
  <c r="T73" i="1"/>
  <c r="T213" i="1"/>
  <c r="T49" i="1"/>
  <c r="T334" i="1"/>
  <c r="T208" i="1"/>
  <c r="T138" i="1"/>
  <c r="T281" i="1"/>
  <c r="T400" i="1"/>
  <c r="T197" i="1"/>
  <c r="T34" i="1"/>
  <c r="T475" i="1"/>
  <c r="T436" i="1"/>
  <c r="T482" i="1"/>
  <c r="T307" i="1"/>
  <c r="T167" i="1"/>
  <c r="T85" i="1"/>
  <c r="T158" i="1"/>
  <c r="T226" i="1"/>
  <c r="T43" i="1"/>
  <c r="T491" i="1"/>
  <c r="T410" i="1"/>
  <c r="T268" i="1"/>
  <c r="T120" i="1"/>
  <c r="T261" i="1"/>
  <c r="T183" i="1"/>
  <c r="T45" i="1"/>
  <c r="T366" i="1"/>
  <c r="T478" i="1"/>
  <c r="T470" i="1"/>
  <c r="T462" i="1"/>
  <c r="T394" i="1"/>
  <c r="T412" i="1"/>
  <c r="T380" i="1"/>
  <c r="T318" i="1"/>
  <c r="U485" i="1"/>
  <c r="CJ487" i="1" s="1"/>
  <c r="T91" i="1"/>
  <c r="T142" i="1"/>
  <c r="U239" i="1"/>
  <c r="CJ241" i="1" s="1"/>
  <c r="U147" i="1"/>
  <c r="CJ149" i="1" s="1"/>
  <c r="U431" i="1"/>
  <c r="CJ433" i="1" s="1"/>
  <c r="U354" i="1"/>
  <c r="CJ356" i="1" s="1"/>
  <c r="BE7" i="1"/>
  <c r="I21" i="2" s="1"/>
  <c r="T355" i="1"/>
  <c r="T237" i="1"/>
  <c r="T136" i="1"/>
  <c r="T132" i="1"/>
  <c r="T97" i="1"/>
  <c r="T447" i="1"/>
  <c r="T479" i="1"/>
  <c r="T292" i="1"/>
  <c r="T125" i="1"/>
  <c r="T72" i="1"/>
  <c r="T265" i="1"/>
  <c r="T339" i="1"/>
  <c r="T408" i="1"/>
  <c r="T376" i="1"/>
  <c r="T221" i="1"/>
  <c r="T209" i="1"/>
  <c r="T172" i="1"/>
  <c r="T370" i="1"/>
  <c r="T20" i="1"/>
  <c r="T162" i="1"/>
  <c r="T103" i="1"/>
  <c r="T480" i="1"/>
  <c r="T262" i="1"/>
  <c r="T360" i="1"/>
  <c r="U9" i="1"/>
  <c r="CJ11" i="1" s="1"/>
  <c r="U399" i="1"/>
  <c r="CJ401" i="1" s="1"/>
  <c r="P7" i="1"/>
  <c r="T7" i="1" s="1"/>
  <c r="CG10" i="1" s="1"/>
  <c r="U63" i="1"/>
  <c r="CJ65" i="1" s="1"/>
  <c r="U46" i="1"/>
  <c r="CJ48" i="1" s="1"/>
  <c r="AA8" i="1"/>
  <c r="G12" i="2" s="1"/>
  <c r="Z8" i="1"/>
  <c r="E12" i="2" s="1"/>
  <c r="U450" i="1"/>
  <c r="CJ452" i="1" s="1"/>
  <c r="U369" i="1"/>
  <c r="CJ371" i="1" s="1"/>
  <c r="U494" i="1"/>
  <c r="CJ496" i="1" s="1"/>
  <c r="U130" i="1"/>
  <c r="CJ132" i="1" s="1"/>
  <c r="U290" i="1"/>
  <c r="CJ292" i="1" s="1"/>
  <c r="U96" i="1"/>
  <c r="CJ98" i="1" s="1"/>
  <c r="U119" i="1"/>
  <c r="CJ121" i="1" s="1"/>
  <c r="U207" i="1"/>
  <c r="CJ209" i="1" s="1"/>
  <c r="U228" i="1"/>
  <c r="CJ230" i="1" s="1"/>
  <c r="U298" i="1"/>
  <c r="CJ300" i="1" s="1"/>
  <c r="U54" i="1"/>
  <c r="CJ56" i="1" s="1"/>
  <c r="U24" i="1"/>
  <c r="CJ26" i="1" s="1"/>
  <c r="U484" i="1"/>
  <c r="CJ486" i="1" s="1"/>
  <c r="U38" i="1"/>
  <c r="CJ40" i="1" s="1"/>
  <c r="U358" i="1"/>
  <c r="CJ360" i="1" s="1"/>
  <c r="U198" i="1"/>
  <c r="CJ200" i="1" s="1"/>
  <c r="U263" i="1"/>
  <c r="CJ265" i="1" s="1"/>
  <c r="U88" i="1"/>
  <c r="CJ90" i="1" s="1"/>
  <c r="U295" i="1"/>
  <c r="CJ297" i="1" s="1"/>
  <c r="U95" i="1"/>
  <c r="CJ97" i="1" s="1"/>
  <c r="U238" i="1"/>
  <c r="CJ240" i="1" s="1"/>
  <c r="U161" i="1"/>
  <c r="CJ163" i="1" s="1"/>
  <c r="U60" i="1"/>
  <c r="CJ62" i="1" s="1"/>
  <c r="U243" i="1"/>
  <c r="CJ245" i="1" s="1"/>
  <c r="U493" i="1"/>
  <c r="CJ495" i="1" s="1"/>
  <c r="U12" i="1"/>
  <c r="CJ14" i="1" s="1"/>
  <c r="U458" i="1"/>
  <c r="CJ460" i="1" s="1"/>
  <c r="U118" i="1"/>
  <c r="CJ120" i="1" s="1"/>
  <c r="U324" i="1"/>
  <c r="CJ326" i="1" s="1"/>
  <c r="U413" i="1"/>
  <c r="CJ415" i="1" s="1"/>
  <c r="U426" i="1"/>
  <c r="CJ428" i="1" s="1"/>
  <c r="U212" i="1"/>
  <c r="CJ214" i="1" s="1"/>
  <c r="U173" i="1"/>
  <c r="CJ175" i="1" s="1"/>
  <c r="U32" i="1"/>
  <c r="CJ34" i="1" s="1"/>
  <c r="U135" i="1"/>
  <c r="CJ137" i="1" s="1"/>
  <c r="U313" i="1"/>
  <c r="CJ315" i="1" s="1"/>
  <c r="U434" i="1"/>
  <c r="CJ436" i="1" s="1"/>
  <c r="U70" i="1"/>
  <c r="CJ72" i="1" s="1"/>
  <c r="U210" i="1"/>
  <c r="CJ212" i="1" s="1"/>
  <c r="U134" i="1"/>
  <c r="CJ136" i="1" s="1"/>
  <c r="U145" i="1"/>
  <c r="CJ147" i="1" s="1"/>
  <c r="U273" i="1"/>
  <c r="CJ275" i="1" s="1"/>
  <c r="U395" i="1"/>
  <c r="CJ397" i="1" s="1"/>
  <c r="U425" i="1"/>
  <c r="CJ427" i="1" s="1"/>
  <c r="U149" i="1"/>
  <c r="CJ151" i="1" s="1"/>
  <c r="U269" i="1"/>
  <c r="CJ271" i="1" s="1"/>
  <c r="U387" i="1"/>
  <c r="CJ389" i="1" s="1"/>
  <c r="U247" i="1"/>
  <c r="CJ249" i="1" s="1"/>
  <c r="U341" i="1"/>
  <c r="CJ343" i="1" s="1"/>
  <c r="U308" i="1"/>
  <c r="CJ310" i="1" s="1"/>
  <c r="U230" i="1"/>
  <c r="CJ232" i="1" s="1"/>
  <c r="U231" i="1"/>
  <c r="CJ233" i="1" s="1"/>
  <c r="U47" i="1"/>
  <c r="CJ49" i="1" s="1"/>
  <c r="U321" i="1"/>
  <c r="CJ323" i="1" s="1"/>
  <c r="U423" i="1"/>
  <c r="CJ425" i="1" s="1"/>
  <c r="U409" i="1"/>
  <c r="CJ411" i="1" s="1"/>
  <c r="U139" i="1"/>
  <c r="CJ141" i="1" s="1"/>
  <c r="U445" i="1"/>
  <c r="CJ447" i="1" s="1"/>
  <c r="U16" i="1"/>
  <c r="CJ18" i="1" s="1"/>
  <c r="U218" i="1"/>
  <c r="CJ220" i="1" s="1"/>
  <c r="U312" i="1"/>
  <c r="CJ314" i="1" s="1"/>
  <c r="U55" i="1"/>
  <c r="CJ57" i="1" s="1"/>
  <c r="U224" i="1"/>
  <c r="CJ226" i="1" s="1"/>
  <c r="U488" i="1"/>
  <c r="CJ490" i="1" s="1"/>
  <c r="U14" i="1"/>
  <c r="CJ16" i="1" s="1"/>
  <c r="U362" i="1"/>
  <c r="CJ364" i="1" s="1"/>
  <c r="U82" i="1"/>
  <c r="CJ84" i="1" s="1"/>
  <c r="U137" i="1"/>
  <c r="CJ139" i="1" s="1"/>
  <c r="U469" i="1"/>
  <c r="CJ471" i="1" s="1"/>
  <c r="U439" i="1"/>
  <c r="CJ441" i="1" s="1"/>
  <c r="U260" i="1"/>
  <c r="CJ262" i="1" s="1"/>
  <c r="U244" i="1"/>
  <c r="CJ246" i="1" s="1"/>
  <c r="U157" i="1"/>
  <c r="CJ159" i="1" s="1"/>
  <c r="U52" i="1"/>
  <c r="CJ54" i="1" s="1"/>
  <c r="U498" i="1"/>
  <c r="CJ500" i="1" s="1"/>
  <c r="U332" i="1"/>
  <c r="CJ334" i="1" s="1"/>
  <c r="U59" i="1"/>
  <c r="CJ61" i="1" s="1"/>
  <c r="U202" i="1"/>
  <c r="CJ204" i="1" s="1"/>
  <c r="U310" i="1"/>
  <c r="CJ312" i="1" s="1"/>
  <c r="U111" i="1"/>
  <c r="CJ113" i="1" s="1"/>
  <c r="U453" i="1"/>
  <c r="CJ455" i="1" s="1"/>
  <c r="U169" i="1"/>
  <c r="CJ171" i="1" s="1"/>
  <c r="U236" i="1"/>
  <c r="CJ238" i="1" s="1"/>
  <c r="U441" i="1"/>
  <c r="CJ443" i="1" s="1"/>
  <c r="U94" i="1"/>
  <c r="CJ96" i="1" s="1"/>
  <c r="U155" i="1"/>
  <c r="CJ157" i="1" s="1"/>
  <c r="U129" i="1"/>
  <c r="CJ131" i="1" s="1"/>
  <c r="U345" i="1"/>
  <c r="CJ347" i="1" s="1"/>
  <c r="U206" i="1"/>
  <c r="CJ208" i="1" s="1"/>
  <c r="U314" i="1"/>
  <c r="CJ316" i="1" s="1"/>
  <c r="U168" i="1"/>
  <c r="CJ170" i="1" s="1"/>
  <c r="U248" i="1"/>
  <c r="CJ250" i="1" s="1"/>
  <c r="U255" i="1"/>
  <c r="CJ257" i="1" s="1"/>
  <c r="U106" i="1"/>
  <c r="CJ108" i="1" s="1"/>
  <c r="U159" i="1"/>
  <c r="CJ161" i="1" s="1"/>
  <c r="U107" i="1"/>
  <c r="CJ109" i="1" s="1"/>
  <c r="U27" i="1"/>
  <c r="CJ29" i="1" s="1"/>
  <c r="U430" i="1"/>
  <c r="CJ432" i="1" s="1"/>
  <c r="U465" i="1"/>
  <c r="CJ467" i="1" s="1"/>
  <c r="U283" i="1"/>
  <c r="CJ285" i="1" s="1"/>
  <c r="U108" i="1"/>
  <c r="CJ110" i="1" s="1"/>
  <c r="U352" i="1"/>
  <c r="CJ354" i="1" s="1"/>
  <c r="U143" i="1"/>
  <c r="CJ145" i="1" s="1"/>
  <c r="U150" i="1"/>
  <c r="CJ152" i="1" s="1"/>
  <c r="U464" i="1"/>
  <c r="CJ466" i="1" s="1"/>
  <c r="U397" i="1"/>
  <c r="CJ399" i="1" s="1"/>
  <c r="U375" i="1"/>
  <c r="CJ377" i="1" s="1"/>
  <c r="U364" i="1"/>
  <c r="CJ366" i="1" s="1"/>
  <c r="U287" i="1"/>
  <c r="CJ289" i="1" s="1"/>
  <c r="U100" i="1"/>
  <c r="CJ102" i="1" s="1"/>
  <c r="U242" i="1"/>
  <c r="CJ244" i="1" s="1"/>
  <c r="U28" i="1"/>
  <c r="CJ30" i="1" s="1"/>
  <c r="U385" i="1"/>
  <c r="CJ387" i="1" s="1"/>
  <c r="U174" i="1"/>
  <c r="CJ176" i="1" s="1"/>
  <c r="U294" i="1"/>
  <c r="CJ296" i="1" s="1"/>
  <c r="U418" i="1"/>
  <c r="CJ420" i="1" s="1"/>
  <c r="U58" i="1"/>
  <c r="CJ60" i="1" s="1"/>
  <c r="U146" i="1"/>
  <c r="CJ148" i="1" s="1"/>
  <c r="U259" i="1"/>
  <c r="CJ261" i="1" s="1"/>
  <c r="U365" i="1"/>
  <c r="CJ367" i="1" s="1"/>
  <c r="U356" i="1"/>
  <c r="CJ358" i="1" s="1"/>
  <c r="U194" i="1"/>
  <c r="CJ196" i="1" s="1"/>
  <c r="U79" i="1"/>
  <c r="CJ81" i="1" s="1"/>
  <c r="U348" i="1"/>
  <c r="CJ350" i="1" s="1"/>
  <c r="U337" i="1"/>
  <c r="CJ339" i="1" s="1"/>
  <c r="U405" i="1"/>
  <c r="CJ407" i="1" s="1"/>
  <c r="U496" i="1"/>
  <c r="CJ498" i="1" s="1"/>
  <c r="U282" i="1"/>
  <c r="CJ284" i="1" s="1"/>
  <c r="U401" i="1"/>
  <c r="CJ403" i="1" s="1"/>
  <c r="U40" i="1"/>
  <c r="CJ42" i="1" s="1"/>
  <c r="U377" i="1"/>
  <c r="CJ379" i="1" s="1"/>
  <c r="U371" i="1"/>
  <c r="CJ373" i="1" s="1"/>
  <c r="U346" i="1"/>
  <c r="CJ348" i="1" s="1"/>
  <c r="U250" i="1"/>
  <c r="CJ252" i="1" s="1"/>
  <c r="U303" i="1"/>
  <c r="CJ305" i="1" s="1"/>
  <c r="U235" i="1"/>
  <c r="CJ237" i="1" s="1"/>
  <c r="U349" i="1"/>
  <c r="CJ351" i="1" s="1"/>
  <c r="U151" i="1"/>
  <c r="CJ153" i="1" s="1"/>
  <c r="U500" i="1"/>
  <c r="U71" i="1"/>
  <c r="CJ73" i="1" s="1"/>
  <c r="U407" i="1"/>
  <c r="CJ409" i="1" s="1"/>
  <c r="U411" i="1"/>
  <c r="CJ413" i="1" s="1"/>
  <c r="U11" i="1"/>
  <c r="CJ13" i="1" s="1"/>
  <c r="U246" i="1"/>
  <c r="CJ248" i="1" s="1"/>
  <c r="U275" i="1"/>
  <c r="CJ277" i="1" s="1"/>
  <c r="U220" i="1"/>
  <c r="CJ222" i="1" s="1"/>
  <c r="U102" i="1"/>
  <c r="CJ104" i="1" s="1"/>
  <c r="U256" i="1"/>
  <c r="CJ258" i="1" s="1"/>
  <c r="U74" i="1"/>
  <c r="CJ76" i="1" s="1"/>
  <c r="U492" i="1"/>
  <c r="CJ494" i="1" s="1"/>
  <c r="U320" i="1"/>
  <c r="CJ322" i="1" s="1"/>
  <c r="U222" i="1"/>
  <c r="CJ224" i="1" s="1"/>
  <c r="U123" i="1"/>
  <c r="CJ125" i="1" s="1"/>
  <c r="U429" i="1"/>
  <c r="CJ431" i="1" s="1"/>
  <c r="U180" i="1"/>
  <c r="CJ182" i="1" s="1"/>
  <c r="U204" i="1"/>
  <c r="CJ206" i="1" s="1"/>
  <c r="U417" i="1"/>
  <c r="CJ419" i="1" s="1"/>
  <c r="U391" i="1"/>
  <c r="CJ393" i="1" s="1"/>
  <c r="U277" i="1"/>
  <c r="CJ279" i="1" s="1"/>
  <c r="U306" i="1"/>
  <c r="CJ308" i="1" s="1"/>
  <c r="U415" i="1"/>
  <c r="CJ417" i="1" s="1"/>
  <c r="U329" i="1"/>
  <c r="CJ331" i="1" s="1"/>
  <c r="U251" i="1"/>
  <c r="CJ253" i="1" s="1"/>
  <c r="U448" i="1"/>
  <c r="CJ450" i="1" s="1"/>
  <c r="U170" i="1"/>
  <c r="CJ172" i="1" s="1"/>
  <c r="U342" i="1"/>
  <c r="CJ344" i="1" s="1"/>
  <c r="U223" i="1"/>
  <c r="CJ225" i="1" s="1"/>
  <c r="U192" i="1"/>
  <c r="CJ194" i="1" s="1"/>
  <c r="U317" i="1"/>
  <c r="CJ319" i="1" s="1"/>
  <c r="U383" i="1"/>
  <c r="CJ385" i="1" s="1"/>
  <c r="U254" i="1"/>
  <c r="CJ256" i="1" s="1"/>
  <c r="U473" i="1"/>
  <c r="CJ475" i="1" s="1"/>
  <c r="U227" i="1"/>
  <c r="CJ229" i="1" s="1"/>
  <c r="U15" i="1"/>
  <c r="CJ17" i="1" s="1"/>
  <c r="U449" i="1"/>
  <c r="CJ451" i="1" s="1"/>
  <c r="U461" i="1"/>
  <c r="CJ463" i="1" s="1"/>
  <c r="U442" i="1"/>
  <c r="CJ444" i="1" s="1"/>
  <c r="U17" i="1"/>
  <c r="CJ19" i="1" s="1"/>
  <c r="U188" i="1"/>
  <c r="CJ190" i="1" s="1"/>
  <c r="U219" i="1"/>
  <c r="CJ221" i="1" s="1"/>
  <c r="U48" i="1"/>
  <c r="CJ50" i="1" s="1"/>
  <c r="U481" i="1"/>
  <c r="CJ483" i="1" s="1"/>
  <c r="U490" i="1"/>
  <c r="CJ492" i="1" s="1"/>
  <c r="U457" i="1"/>
  <c r="CJ459" i="1" s="1"/>
  <c r="U153" i="1"/>
  <c r="CJ155" i="1" s="1"/>
  <c r="U379" i="1"/>
  <c r="CJ381" i="1" s="1"/>
  <c r="U472" i="1"/>
  <c r="CJ474" i="1" s="1"/>
  <c r="U270" i="1"/>
  <c r="CJ272" i="1" s="1"/>
  <c r="U31" i="1"/>
  <c r="CJ33" i="1" s="1"/>
  <c r="U330" i="1"/>
  <c r="CJ332" i="1" s="1"/>
  <c r="U109" i="1"/>
  <c r="CJ111" i="1" s="1"/>
  <c r="U267" i="1"/>
  <c r="CJ269" i="1" s="1"/>
  <c r="U477" i="1"/>
  <c r="CJ479" i="1" s="1"/>
  <c r="U62" i="1"/>
  <c r="CJ64" i="1" s="1"/>
  <c r="U373" i="1"/>
  <c r="CJ375" i="1" s="1"/>
  <c r="U340" i="1"/>
  <c r="CJ342" i="1" s="1"/>
  <c r="U214" i="1"/>
  <c r="CJ216" i="1" s="1"/>
  <c r="U291" i="1"/>
  <c r="CJ293" i="1" s="1"/>
  <c r="U361" i="1"/>
  <c r="CJ363" i="1" s="1"/>
  <c r="U427" i="1"/>
  <c r="CJ429" i="1" s="1"/>
  <c r="U468" i="1"/>
  <c r="CJ470" i="1" s="1"/>
  <c r="U367" i="1"/>
  <c r="CJ369" i="1" s="1"/>
  <c r="U403" i="1"/>
  <c r="CJ405" i="1" s="1"/>
  <c r="U51" i="1"/>
  <c r="CJ53" i="1" s="1"/>
  <c r="U92" i="1"/>
  <c r="CJ94" i="1" s="1"/>
  <c r="U333" i="1"/>
  <c r="CJ335" i="1" s="1"/>
  <c r="U83" i="1"/>
  <c r="CJ85" i="1" s="1"/>
  <c r="U326" i="1"/>
  <c r="CJ328" i="1" s="1"/>
  <c r="U184" i="1"/>
  <c r="CJ186" i="1" s="1"/>
  <c r="U44" i="1"/>
  <c r="CJ46" i="1" s="1"/>
  <c r="U381" i="1"/>
  <c r="CJ383" i="1" s="1"/>
  <c r="U252" i="1"/>
  <c r="CJ254" i="1" s="1"/>
  <c r="U452" i="1"/>
  <c r="CJ454" i="1" s="1"/>
  <c r="U23" i="1"/>
  <c r="CJ25" i="1" s="1"/>
  <c r="U328" i="1"/>
  <c r="CJ330" i="1" s="1"/>
  <c r="U216" i="1"/>
  <c r="CJ218" i="1" s="1"/>
  <c r="U264" i="1"/>
  <c r="CJ266" i="1" s="1"/>
  <c r="U338" i="1"/>
  <c r="CJ340" i="1" s="1"/>
  <c r="U433" i="1"/>
  <c r="CJ435" i="1" s="1"/>
  <c r="U131" i="1"/>
  <c r="CJ133" i="1" s="1"/>
  <c r="U133" i="1"/>
  <c r="CJ135" i="1" s="1"/>
  <c r="U56" i="1"/>
  <c r="CJ58" i="1" s="1"/>
  <c r="U21" i="1"/>
  <c r="CJ23" i="1" s="1"/>
  <c r="U497" i="1"/>
  <c r="CJ499" i="1" s="1"/>
  <c r="U446" i="1"/>
  <c r="CJ448" i="1" s="1"/>
  <c r="U141" i="1"/>
  <c r="CJ143" i="1" s="1"/>
  <c r="U29" i="1"/>
  <c r="CJ31" i="1" s="1"/>
  <c r="U110" i="1"/>
  <c r="CJ112" i="1" s="1"/>
  <c r="U443" i="1"/>
  <c r="CJ445" i="1" s="1"/>
  <c r="U35" i="1"/>
  <c r="CJ37" i="1" s="1"/>
  <c r="U186" i="1"/>
  <c r="CJ188" i="1" s="1"/>
  <c r="U165" i="1"/>
  <c r="CJ167" i="1" s="1"/>
  <c r="U286" i="1"/>
  <c r="CJ288" i="1" s="1"/>
  <c r="U344" i="1"/>
  <c r="CJ346" i="1" s="1"/>
  <c r="U299" i="1"/>
  <c r="CJ301" i="1" s="1"/>
  <c r="U438" i="1"/>
  <c r="CJ440" i="1" s="1"/>
  <c r="U274" i="1"/>
  <c r="CJ276" i="1" s="1"/>
  <c r="U211" i="1"/>
  <c r="CJ213" i="1" s="1"/>
  <c r="U422" i="1"/>
  <c r="CJ424" i="1" s="1"/>
  <c r="U25" i="1"/>
  <c r="CJ27" i="1" s="1"/>
  <c r="U182" i="1"/>
  <c r="CJ184" i="1" s="1"/>
  <c r="U178" i="1"/>
  <c r="CJ180" i="1" s="1"/>
  <c r="U456" i="1"/>
  <c r="CJ458" i="1" s="1"/>
  <c r="U302" i="1"/>
  <c r="CJ304" i="1" s="1"/>
  <c r="U19" i="1"/>
  <c r="CJ21" i="1" s="1"/>
  <c r="U350" i="1"/>
  <c r="CJ352" i="1" s="1"/>
  <c r="U489" i="1"/>
  <c r="CJ491" i="1" s="1"/>
  <c r="U393" i="1"/>
  <c r="CJ395" i="1" s="1"/>
  <c r="U316" i="1"/>
  <c r="CJ318" i="1" s="1"/>
  <c r="U476" i="1"/>
  <c r="CJ478" i="1" s="1"/>
  <c r="U90" i="1"/>
  <c r="CJ92" i="1" s="1"/>
  <c r="U454" i="1"/>
  <c r="CJ456" i="1" s="1"/>
  <c r="U444" i="1"/>
  <c r="CJ446" i="1" s="1"/>
  <c r="U460" i="1"/>
  <c r="CJ462" i="1" s="1"/>
  <c r="U114" i="1"/>
  <c r="CJ116" i="1" s="1"/>
  <c r="U336" i="1"/>
  <c r="CJ338" i="1" s="1"/>
  <c r="U163" i="1"/>
  <c r="CJ165" i="1" s="1"/>
  <c r="U86" i="1"/>
  <c r="CJ88" i="1" s="1"/>
  <c r="U98" i="1"/>
  <c r="CJ100" i="1" s="1"/>
  <c r="U104" i="1"/>
  <c r="CJ106" i="1" s="1"/>
  <c r="U50" i="1"/>
  <c r="CJ52" i="1" s="1"/>
  <c r="U419" i="1"/>
  <c r="CJ421" i="1" s="1"/>
  <c r="U309" i="1"/>
  <c r="CJ311" i="1" s="1"/>
  <c r="U190" i="1"/>
  <c r="CJ192" i="1" s="1"/>
  <c r="U215" i="1"/>
  <c r="CJ217" i="1" s="1"/>
  <c r="U67" i="1"/>
  <c r="CJ69" i="1" s="1"/>
  <c r="U66" i="1"/>
  <c r="CJ68" i="1" s="1"/>
  <c r="U39" i="1"/>
  <c r="CJ41" i="1" s="1"/>
  <c r="U8" i="1"/>
  <c r="CJ10" i="1" s="1"/>
  <c r="U278" i="1"/>
  <c r="CJ280" i="1" s="1"/>
  <c r="U115" i="1"/>
  <c r="CJ117" i="1" s="1"/>
  <c r="U266" i="1"/>
  <c r="CJ268" i="1" s="1"/>
  <c r="U10" i="1"/>
  <c r="CJ12" i="1" s="1"/>
  <c r="U325" i="1"/>
  <c r="CJ327" i="1" s="1"/>
  <c r="U234" i="1"/>
  <c r="CJ236" i="1" s="1"/>
  <c r="U13" i="1"/>
  <c r="CJ15" i="1" s="1"/>
  <c r="S7" i="1"/>
  <c r="U171" i="1" l="1"/>
  <c r="CJ173" i="1" s="1"/>
  <c r="U455" i="1"/>
  <c r="CJ457" i="1" s="1"/>
  <c r="U87" i="1"/>
  <c r="CJ89" i="1" s="1"/>
  <c r="U451" i="1"/>
  <c r="CJ453" i="1" s="1"/>
  <c r="U80" i="1"/>
  <c r="CJ82" i="1" s="1"/>
  <c r="U384" i="1"/>
  <c r="CJ386" i="1" s="1"/>
  <c r="U69" i="1"/>
  <c r="CJ71" i="1" s="1"/>
  <c r="U205" i="1"/>
  <c r="CJ207" i="1" s="1"/>
  <c r="U175" i="1"/>
  <c r="CJ177" i="1" s="1"/>
  <c r="U327" i="1"/>
  <c r="CJ329" i="1" s="1"/>
  <c r="U232" i="1"/>
  <c r="CJ234" i="1" s="1"/>
  <c r="U398" i="1"/>
  <c r="CJ400" i="1" s="1"/>
  <c r="U382" i="1"/>
  <c r="CJ384" i="1" s="1"/>
  <c r="U305" i="1"/>
  <c r="CJ307" i="1" s="1"/>
  <c r="U471" i="1"/>
  <c r="CJ473" i="1" s="1"/>
  <c r="U360" i="1"/>
  <c r="CJ362" i="1" s="1"/>
  <c r="CG363" i="1"/>
  <c r="U162" i="1"/>
  <c r="CJ164" i="1" s="1"/>
  <c r="CG165" i="1"/>
  <c r="U209" i="1"/>
  <c r="CJ211" i="1" s="1"/>
  <c r="CG212" i="1"/>
  <c r="U339" i="1"/>
  <c r="CJ341" i="1" s="1"/>
  <c r="CG342" i="1"/>
  <c r="U292" i="1"/>
  <c r="CJ294" i="1" s="1"/>
  <c r="CG295" i="1"/>
  <c r="U132" i="1"/>
  <c r="CJ134" i="1" s="1"/>
  <c r="CG135" i="1"/>
  <c r="U318" i="1"/>
  <c r="CJ320" i="1" s="1"/>
  <c r="CG321" i="1"/>
  <c r="U462" i="1"/>
  <c r="CJ464" i="1" s="1"/>
  <c r="CG465" i="1"/>
  <c r="U45" i="1"/>
  <c r="CJ47" i="1" s="1"/>
  <c r="CG48" i="1"/>
  <c r="U268" i="1"/>
  <c r="CJ270" i="1" s="1"/>
  <c r="CG271" i="1"/>
  <c r="U226" i="1"/>
  <c r="CJ228" i="1" s="1"/>
  <c r="CG229" i="1"/>
  <c r="U307" i="1"/>
  <c r="CJ309" i="1" s="1"/>
  <c r="CG310" i="1"/>
  <c r="U34" i="1"/>
  <c r="CJ36" i="1" s="1"/>
  <c r="CG37" i="1"/>
  <c r="U138" i="1"/>
  <c r="CJ140" i="1" s="1"/>
  <c r="CG141" i="1"/>
  <c r="U213" i="1"/>
  <c r="CJ215" i="1" s="1"/>
  <c r="CG216" i="1"/>
  <c r="U144" i="1"/>
  <c r="CJ146" i="1" s="1"/>
  <c r="CG147" i="1"/>
  <c r="U279" i="1"/>
  <c r="CJ281" i="1" s="1"/>
  <c r="CG282" i="1"/>
  <c r="U187" i="1"/>
  <c r="CJ189" i="1" s="1"/>
  <c r="CG190" i="1"/>
  <c r="U467" i="1"/>
  <c r="CJ469" i="1" s="1"/>
  <c r="CG470" i="1"/>
  <c r="U164" i="1"/>
  <c r="CJ166" i="1" s="1"/>
  <c r="CG167" i="1"/>
  <c r="U36" i="1"/>
  <c r="CJ38" i="1" s="1"/>
  <c r="CG39" i="1"/>
  <c r="U191" i="1"/>
  <c r="CJ193" i="1" s="1"/>
  <c r="CG194" i="1"/>
  <c r="U196" i="1"/>
  <c r="CJ198" i="1" s="1"/>
  <c r="CG199" i="1"/>
  <c r="U296" i="1"/>
  <c r="CJ298" i="1" s="1"/>
  <c r="CG299" i="1"/>
  <c r="U42" i="1"/>
  <c r="CJ44" i="1" s="1"/>
  <c r="CG45" i="1"/>
  <c r="U81" i="1"/>
  <c r="CJ83" i="1" s="1"/>
  <c r="CG84" i="1"/>
  <c r="U241" i="1"/>
  <c r="CJ243" i="1" s="1"/>
  <c r="CG244" i="1"/>
  <c r="U390" i="1"/>
  <c r="CJ392" i="1" s="1"/>
  <c r="CG393" i="1"/>
  <c r="U26" i="1"/>
  <c r="CJ28" i="1" s="1"/>
  <c r="CG29" i="1"/>
  <c r="U148" i="1"/>
  <c r="CJ150" i="1" s="1"/>
  <c r="CG151" i="1"/>
  <c r="U483" i="1"/>
  <c r="CJ485" i="1" s="1"/>
  <c r="CG486" i="1"/>
  <c r="U75" i="1"/>
  <c r="CJ77" i="1" s="1"/>
  <c r="CG78" i="1"/>
  <c r="U353" i="1"/>
  <c r="CJ355" i="1" s="1"/>
  <c r="CG356" i="1"/>
  <c r="U466" i="1"/>
  <c r="CJ468" i="1" s="1"/>
  <c r="CG469" i="1"/>
  <c r="U179" i="1"/>
  <c r="CJ181" i="1" s="1"/>
  <c r="CG182" i="1"/>
  <c r="U347" i="1"/>
  <c r="CJ349" i="1" s="1"/>
  <c r="CG350" i="1"/>
  <c r="U177" i="1"/>
  <c r="CJ179" i="1" s="1"/>
  <c r="CG180" i="1"/>
  <c r="U199" i="1"/>
  <c r="CJ201" i="1" s="1"/>
  <c r="CG202" i="1"/>
  <c r="U65" i="1"/>
  <c r="CJ67" i="1" s="1"/>
  <c r="CG68" i="1"/>
  <c r="U128" i="1"/>
  <c r="CJ130" i="1" s="1"/>
  <c r="CG131" i="1"/>
  <c r="U262" i="1"/>
  <c r="CJ264" i="1" s="1"/>
  <c r="CG265" i="1"/>
  <c r="U20" i="1"/>
  <c r="CJ22" i="1" s="1"/>
  <c r="CG23" i="1"/>
  <c r="U221" i="1"/>
  <c r="CJ223" i="1" s="1"/>
  <c r="CG224" i="1"/>
  <c r="U265" i="1"/>
  <c r="CJ267" i="1" s="1"/>
  <c r="CG268" i="1"/>
  <c r="U479" i="1"/>
  <c r="CJ481" i="1" s="1"/>
  <c r="CG482" i="1"/>
  <c r="U136" i="1"/>
  <c r="CJ138" i="1" s="1"/>
  <c r="CG139" i="1"/>
  <c r="U142" i="1"/>
  <c r="CJ144" i="1" s="1"/>
  <c r="CG145" i="1"/>
  <c r="U380" i="1"/>
  <c r="CJ382" i="1" s="1"/>
  <c r="CG383" i="1"/>
  <c r="U470" i="1"/>
  <c r="CJ472" i="1" s="1"/>
  <c r="CG473" i="1"/>
  <c r="U183" i="1"/>
  <c r="CJ185" i="1" s="1"/>
  <c r="CG186" i="1"/>
  <c r="U410" i="1"/>
  <c r="CJ412" i="1" s="1"/>
  <c r="CG413" i="1"/>
  <c r="U158" i="1"/>
  <c r="CJ160" i="1" s="1"/>
  <c r="CG161" i="1"/>
  <c r="U482" i="1"/>
  <c r="CJ484" i="1" s="1"/>
  <c r="CG485" i="1"/>
  <c r="U197" i="1"/>
  <c r="CJ199" i="1" s="1"/>
  <c r="CG200" i="1"/>
  <c r="U208" i="1"/>
  <c r="CJ210" i="1" s="1"/>
  <c r="CG211" i="1"/>
  <c r="U73" i="1"/>
  <c r="CJ75" i="1" s="1"/>
  <c r="CG76" i="1"/>
  <c r="U372" i="1"/>
  <c r="CJ374" i="1" s="1"/>
  <c r="CG375" i="1"/>
  <c r="U101" i="1"/>
  <c r="CJ103" i="1" s="1"/>
  <c r="CG104" i="1"/>
  <c r="U351" i="1"/>
  <c r="CJ353" i="1" s="1"/>
  <c r="CG354" i="1"/>
  <c r="U193" i="1"/>
  <c r="CJ195" i="1" s="1"/>
  <c r="CG196" i="1"/>
  <c r="U257" i="1"/>
  <c r="CJ259" i="1" s="1"/>
  <c r="CG260" i="1"/>
  <c r="U18" i="1"/>
  <c r="CJ20" i="1" s="1"/>
  <c r="CG21" i="1"/>
  <c r="U112" i="1"/>
  <c r="CJ114" i="1" s="1"/>
  <c r="CG115" i="1"/>
  <c r="U428" i="1"/>
  <c r="CJ430" i="1" s="1"/>
  <c r="CG431" i="1"/>
  <c r="U304" i="1"/>
  <c r="CJ306" i="1" s="1"/>
  <c r="CG307" i="1"/>
  <c r="U77" i="1"/>
  <c r="CJ79" i="1" s="1"/>
  <c r="CG80" i="1"/>
  <c r="U272" i="1"/>
  <c r="CJ274" i="1" s="1"/>
  <c r="CG275" i="1"/>
  <c r="U61" i="1"/>
  <c r="CJ63" i="1" s="1"/>
  <c r="CG64" i="1"/>
  <c r="U160" i="1"/>
  <c r="CJ162" i="1" s="1"/>
  <c r="CG163" i="1"/>
  <c r="U388" i="1"/>
  <c r="CJ390" i="1" s="1"/>
  <c r="CG391" i="1"/>
  <c r="U122" i="1"/>
  <c r="CJ124" i="1" s="1"/>
  <c r="CG125" i="1"/>
  <c r="U166" i="1"/>
  <c r="CJ168" i="1" s="1"/>
  <c r="CG169" i="1"/>
  <c r="U459" i="1"/>
  <c r="CJ461" i="1" s="1"/>
  <c r="CG462" i="1"/>
  <c r="U116" i="1"/>
  <c r="CJ118" i="1" s="1"/>
  <c r="CG119" i="1"/>
  <c r="U440" i="1"/>
  <c r="CJ442" i="1" s="1"/>
  <c r="CG443" i="1"/>
  <c r="U396" i="1"/>
  <c r="CJ398" i="1" s="1"/>
  <c r="CG399" i="1"/>
  <c r="U359" i="1"/>
  <c r="CJ361" i="1" s="1"/>
  <c r="CG362" i="1"/>
  <c r="U217" i="1"/>
  <c r="CJ219" i="1" s="1"/>
  <c r="CG220" i="1"/>
  <c r="U276" i="1"/>
  <c r="CJ278" i="1" s="1"/>
  <c r="CG279" i="1"/>
  <c r="U126" i="1"/>
  <c r="CJ128" i="1" s="1"/>
  <c r="CG129" i="1"/>
  <c r="U124" i="1"/>
  <c r="CJ126" i="1" s="1"/>
  <c r="CG127" i="1"/>
  <c r="U76" i="1"/>
  <c r="CJ78" i="1" s="1"/>
  <c r="CG79" i="1"/>
  <c r="U386" i="1"/>
  <c r="CJ388" i="1" s="1"/>
  <c r="CG389" i="1"/>
  <c r="U323" i="1"/>
  <c r="CJ325" i="1" s="1"/>
  <c r="CG326" i="1"/>
  <c r="U22" i="1"/>
  <c r="CJ24" i="1" s="1"/>
  <c r="CG25" i="1"/>
  <c r="U289" i="1"/>
  <c r="CJ291" i="1" s="1"/>
  <c r="CG292" i="1"/>
  <c r="U113" i="1"/>
  <c r="CJ115" i="1" s="1"/>
  <c r="CG116" i="1"/>
  <c r="U480" i="1"/>
  <c r="CJ482" i="1" s="1"/>
  <c r="CG483" i="1"/>
  <c r="U370" i="1"/>
  <c r="CJ372" i="1" s="1"/>
  <c r="CG373" i="1"/>
  <c r="U376" i="1"/>
  <c r="CJ378" i="1" s="1"/>
  <c r="CG379" i="1"/>
  <c r="U72" i="1"/>
  <c r="CJ74" i="1" s="1"/>
  <c r="CG75" i="1"/>
  <c r="U447" i="1"/>
  <c r="CJ449" i="1" s="1"/>
  <c r="CG450" i="1"/>
  <c r="U237" i="1"/>
  <c r="CJ239" i="1" s="1"/>
  <c r="CG240" i="1"/>
  <c r="U91" i="1"/>
  <c r="CJ93" i="1" s="1"/>
  <c r="CG94" i="1"/>
  <c r="U412" i="1"/>
  <c r="CJ414" i="1" s="1"/>
  <c r="CG415" i="1"/>
  <c r="U478" i="1"/>
  <c r="CJ480" i="1" s="1"/>
  <c r="CG481" i="1"/>
  <c r="U261" i="1"/>
  <c r="CJ263" i="1" s="1"/>
  <c r="CG264" i="1"/>
  <c r="U491" i="1"/>
  <c r="CJ493" i="1" s="1"/>
  <c r="CG494" i="1"/>
  <c r="U85" i="1"/>
  <c r="CJ87" i="1" s="1"/>
  <c r="CG88" i="1"/>
  <c r="U436" i="1"/>
  <c r="CJ438" i="1" s="1"/>
  <c r="CG439" i="1"/>
  <c r="U400" i="1"/>
  <c r="CJ402" i="1" s="1"/>
  <c r="CG403" i="1"/>
  <c r="U334" i="1"/>
  <c r="CJ336" i="1" s="1"/>
  <c r="CG337" i="1"/>
  <c r="U64" i="1"/>
  <c r="CJ66" i="1" s="1"/>
  <c r="CG67" i="1"/>
  <c r="U404" i="1"/>
  <c r="CJ406" i="1" s="1"/>
  <c r="CG407" i="1"/>
  <c r="U140" i="1"/>
  <c r="CJ142" i="1" s="1"/>
  <c r="CG143" i="1"/>
  <c r="U474" i="1"/>
  <c r="CJ476" i="1" s="1"/>
  <c r="CG477" i="1"/>
  <c r="U30" i="1"/>
  <c r="CJ32" i="1" s="1"/>
  <c r="CG33" i="1"/>
  <c r="U368" i="1"/>
  <c r="CJ370" i="1" s="1"/>
  <c r="CG371" i="1"/>
  <c r="U185" i="1"/>
  <c r="CJ187" i="1" s="1"/>
  <c r="CG188" i="1"/>
  <c r="U357" i="1"/>
  <c r="CJ359" i="1" s="1"/>
  <c r="CG360" i="1"/>
  <c r="U233" i="1"/>
  <c r="CJ235" i="1" s="1"/>
  <c r="CG236" i="1"/>
  <c r="U41" i="1"/>
  <c r="CJ43" i="1" s="1"/>
  <c r="CG44" i="1"/>
  <c r="U68" i="1"/>
  <c r="CJ70" i="1" s="1"/>
  <c r="CG71" i="1"/>
  <c r="U117" i="1"/>
  <c r="CJ119" i="1" s="1"/>
  <c r="CG120" i="1"/>
  <c r="U201" i="1"/>
  <c r="CJ203" i="1" s="1"/>
  <c r="CG204" i="1"/>
  <c r="U392" i="1"/>
  <c r="CJ394" i="1" s="1"/>
  <c r="CG395" i="1"/>
  <c r="U284" i="1"/>
  <c r="CJ286" i="1" s="1"/>
  <c r="CG287" i="1"/>
  <c r="U424" i="1"/>
  <c r="CJ426" i="1" s="1"/>
  <c r="CG427" i="1"/>
  <c r="U315" i="1"/>
  <c r="CJ317" i="1" s="1"/>
  <c r="CG318" i="1"/>
  <c r="U271" i="1"/>
  <c r="CJ273" i="1" s="1"/>
  <c r="CG274" i="1"/>
  <c r="U435" i="1"/>
  <c r="CJ437" i="1" s="1"/>
  <c r="CG438" i="1"/>
  <c r="U37" i="1"/>
  <c r="CJ39" i="1" s="1"/>
  <c r="CG40" i="1"/>
  <c r="U57" i="1"/>
  <c r="CJ59" i="1" s="1"/>
  <c r="CG60" i="1"/>
  <c r="U249" i="1"/>
  <c r="CJ251" i="1" s="1"/>
  <c r="CG252" i="1"/>
  <c r="U406" i="1"/>
  <c r="CJ408" i="1" s="1"/>
  <c r="CG409" i="1"/>
  <c r="U331" i="1"/>
  <c r="CJ333" i="1" s="1"/>
  <c r="CG334" i="1"/>
  <c r="U495" i="1"/>
  <c r="CJ497" i="1" s="1"/>
  <c r="CG498" i="1"/>
  <c r="U152" i="1"/>
  <c r="CJ154" i="1" s="1"/>
  <c r="CG155" i="1"/>
  <c r="U374" i="1"/>
  <c r="CJ376" i="1" s="1"/>
  <c r="CG377" i="1"/>
  <c r="U103" i="1"/>
  <c r="CJ105" i="1" s="1"/>
  <c r="CG106" i="1"/>
  <c r="U172" i="1"/>
  <c r="CJ174" i="1" s="1"/>
  <c r="CG175" i="1"/>
  <c r="U408" i="1"/>
  <c r="CJ410" i="1" s="1"/>
  <c r="CG411" i="1"/>
  <c r="U125" i="1"/>
  <c r="CJ127" i="1" s="1"/>
  <c r="CG128" i="1"/>
  <c r="U97" i="1"/>
  <c r="CJ99" i="1" s="1"/>
  <c r="CG100" i="1"/>
  <c r="U355" i="1"/>
  <c r="CJ357" i="1" s="1"/>
  <c r="CG358" i="1"/>
  <c r="U394" i="1"/>
  <c r="CJ396" i="1" s="1"/>
  <c r="CG397" i="1"/>
  <c r="U366" i="1"/>
  <c r="CJ368" i="1" s="1"/>
  <c r="CG369" i="1"/>
  <c r="U120" i="1"/>
  <c r="CJ122" i="1" s="1"/>
  <c r="CG123" i="1"/>
  <c r="U43" i="1"/>
  <c r="CJ45" i="1" s="1"/>
  <c r="CG46" i="1"/>
  <c r="U167" i="1"/>
  <c r="CJ169" i="1" s="1"/>
  <c r="CG170" i="1"/>
  <c r="U475" i="1"/>
  <c r="CJ477" i="1" s="1"/>
  <c r="CG478" i="1"/>
  <c r="U281" i="1"/>
  <c r="CJ283" i="1" s="1"/>
  <c r="CG284" i="1"/>
  <c r="U49" i="1"/>
  <c r="CJ51" i="1" s="1"/>
  <c r="CG52" i="1"/>
  <c r="U181" i="1"/>
  <c r="CJ183" i="1" s="1"/>
  <c r="CG184" i="1"/>
  <c r="U437" i="1"/>
  <c r="CJ439" i="1" s="1"/>
  <c r="CG440" i="1"/>
  <c r="U195" i="1"/>
  <c r="CJ197" i="1" s="1"/>
  <c r="CG198" i="1"/>
  <c r="U432" i="1"/>
  <c r="CJ434" i="1" s="1"/>
  <c r="CG435" i="1"/>
  <c r="U105" i="1"/>
  <c r="CJ107" i="1" s="1"/>
  <c r="CG108" i="1"/>
  <c r="U258" i="1"/>
  <c r="CJ260" i="1" s="1"/>
  <c r="CG261" i="1"/>
  <c r="U285" i="1"/>
  <c r="CJ287" i="1" s="1"/>
  <c r="CG288" i="1"/>
  <c r="U319" i="1"/>
  <c r="CJ321" i="1" s="1"/>
  <c r="CG322" i="1"/>
  <c r="U288" i="1"/>
  <c r="CJ290" i="1" s="1"/>
  <c r="CG291" i="1"/>
  <c r="U200" i="1"/>
  <c r="CJ202" i="1" s="1"/>
  <c r="CG203" i="1"/>
  <c r="U203" i="1"/>
  <c r="CJ205" i="1" s="1"/>
  <c r="CG206" i="1"/>
  <c r="U245" i="1"/>
  <c r="CJ247" i="1" s="1"/>
  <c r="CG248" i="1"/>
  <c r="U487" i="1"/>
  <c r="CJ489" i="1" s="1"/>
  <c r="CG490" i="1"/>
  <c r="U78" i="1"/>
  <c r="CJ80" i="1" s="1"/>
  <c r="CG81" i="1"/>
  <c r="U53" i="1"/>
  <c r="CJ55" i="1" s="1"/>
  <c r="CG56" i="1"/>
  <c r="U378" i="1"/>
  <c r="CJ380" i="1" s="1"/>
  <c r="CG381" i="1"/>
  <c r="U127" i="1"/>
  <c r="CJ129" i="1" s="1"/>
  <c r="CG130" i="1"/>
  <c r="U99" i="1"/>
  <c r="CJ101" i="1" s="1"/>
  <c r="CG102" i="1"/>
  <c r="U253" i="1"/>
  <c r="CJ255" i="1" s="1"/>
  <c r="CG256" i="1"/>
  <c r="U189" i="1"/>
  <c r="CJ191" i="1" s="1"/>
  <c r="CG192" i="1"/>
  <c r="U229" i="1"/>
  <c r="CJ231" i="1" s="1"/>
  <c r="CG232" i="1"/>
  <c r="U154" i="1"/>
  <c r="CJ156" i="1" s="1"/>
  <c r="CG157" i="1"/>
  <c r="U93" i="1"/>
  <c r="CJ95" i="1" s="1"/>
  <c r="CG96" i="1"/>
  <c r="U156" i="1"/>
  <c r="CJ158" i="1" s="1"/>
  <c r="CG159" i="1"/>
  <c r="U335" i="1"/>
  <c r="CJ337" i="1" s="1"/>
  <c r="CG338" i="1"/>
  <c r="U240" i="1"/>
  <c r="CJ242" i="1" s="1"/>
  <c r="CG243" i="1"/>
  <c r="U486" i="1"/>
  <c r="CJ488" i="1" s="1"/>
  <c r="CG489" i="1"/>
  <c r="U121" i="1"/>
  <c r="CJ123" i="1" s="1"/>
  <c r="CG124" i="1"/>
  <c r="U300" i="1"/>
  <c r="CJ302" i="1" s="1"/>
  <c r="CG303" i="1"/>
  <c r="U311" i="1"/>
  <c r="CJ313" i="1" s="1"/>
  <c r="CG314" i="1"/>
  <c r="U363" i="1"/>
  <c r="CJ365" i="1" s="1"/>
  <c r="CG366" i="1"/>
  <c r="U463" i="1"/>
  <c r="CJ465" i="1" s="1"/>
  <c r="CG466" i="1"/>
  <c r="U414" i="1"/>
  <c r="CJ416" i="1" s="1"/>
  <c r="CG417" i="1"/>
  <c r="U225" i="1"/>
  <c r="CJ227" i="1" s="1"/>
  <c r="CG228" i="1"/>
  <c r="U297" i="1"/>
  <c r="CJ299" i="1" s="1"/>
  <c r="CG300" i="1"/>
  <c r="U343" i="1"/>
  <c r="CJ345" i="1" s="1"/>
  <c r="CG346" i="1"/>
  <c r="U416" i="1"/>
  <c r="CJ418" i="1" s="1"/>
  <c r="CG419" i="1"/>
  <c r="U402" i="1"/>
  <c r="CJ404" i="1" s="1"/>
  <c r="CG405" i="1"/>
  <c r="U89" i="1"/>
  <c r="CJ91" i="1" s="1"/>
  <c r="CG92" i="1"/>
  <c r="U293" i="1"/>
  <c r="CJ295" i="1" s="1"/>
  <c r="CG296" i="1"/>
  <c r="U84" i="1"/>
  <c r="CJ86" i="1" s="1"/>
  <c r="CG87" i="1"/>
  <c r="U280" i="1"/>
  <c r="CJ282" i="1" s="1"/>
  <c r="CG283" i="1"/>
  <c r="U420" i="1"/>
  <c r="CJ422" i="1" s="1"/>
  <c r="CG423" i="1"/>
  <c r="U33" i="1"/>
  <c r="CJ35" i="1" s="1"/>
  <c r="CG36" i="1"/>
  <c r="U301" i="1"/>
  <c r="CJ303" i="1" s="1"/>
  <c r="CG304" i="1"/>
  <c r="BQ8" i="1"/>
  <c r="I31" i="2" s="1"/>
  <c r="U7" i="1"/>
  <c r="CJ9" i="1" s="1"/>
  <c r="CJ502" i="1" l="1"/>
  <c r="CH7" i="1"/>
  <c r="I37" i="2" s="1"/>
  <c r="CD502" i="1" l="1"/>
  <c r="I43" i="2"/>
  <c r="Q33" i="2" l="1"/>
</calcChain>
</file>

<file path=xl/sharedStrings.xml><?xml version="1.0" encoding="utf-8"?>
<sst xmlns="http://schemas.openxmlformats.org/spreadsheetml/2006/main" count="160" uniqueCount="90">
  <si>
    <t>Gender</t>
  </si>
  <si>
    <t>Age</t>
  </si>
  <si>
    <t>Field of work</t>
  </si>
  <si>
    <t>Health</t>
  </si>
  <si>
    <t>Construction</t>
  </si>
  <si>
    <t>Teaching</t>
  </si>
  <si>
    <t>IT</t>
  </si>
  <si>
    <t xml:space="preserve">General work </t>
  </si>
  <si>
    <t>Architecture</t>
  </si>
  <si>
    <t>Education</t>
  </si>
  <si>
    <t>Doctor</t>
  </si>
  <si>
    <t>B.ED</t>
  </si>
  <si>
    <t>IT Engineering</t>
  </si>
  <si>
    <t>Civil Engineering</t>
  </si>
  <si>
    <t>Other</t>
  </si>
  <si>
    <t>Architech</t>
  </si>
  <si>
    <t>Qualification</t>
  </si>
  <si>
    <t>Kids</t>
  </si>
  <si>
    <t>Cars</t>
  </si>
  <si>
    <t>Income</t>
  </si>
  <si>
    <t>Area</t>
  </si>
  <si>
    <t>Ganesh Nagar</t>
  </si>
  <si>
    <t>Tembhipada Road</t>
  </si>
  <si>
    <t>Nardas Nagar</t>
  </si>
  <si>
    <t>Sarvoday Nagar</t>
  </si>
  <si>
    <t>Shivaji Talao</t>
  </si>
  <si>
    <t>Bhandup Station road</t>
  </si>
  <si>
    <t>Tank Road</t>
  </si>
  <si>
    <t>Value of House</t>
  </si>
  <si>
    <t>Mortage Value</t>
  </si>
  <si>
    <t>Car Value</t>
  </si>
  <si>
    <t>Left amount on Car</t>
  </si>
  <si>
    <t>Debts</t>
  </si>
  <si>
    <t>Investment</t>
  </si>
  <si>
    <t>Values of Person</t>
  </si>
  <si>
    <t>Values of Debs</t>
  </si>
  <si>
    <t>Net worth of Person ($)</t>
  </si>
  <si>
    <t>Column1</t>
  </si>
  <si>
    <t>Column2</t>
  </si>
  <si>
    <t>Column3</t>
  </si>
  <si>
    <t>Men Vs Women Data</t>
  </si>
  <si>
    <t xml:space="preserve">Men </t>
  </si>
  <si>
    <t>Women</t>
  </si>
  <si>
    <t>Total Number of Men</t>
  </si>
  <si>
    <t>Total Number of Women</t>
  </si>
  <si>
    <t>Average Age</t>
  </si>
  <si>
    <t>Average Age Data</t>
  </si>
  <si>
    <t>Architecure</t>
  </si>
  <si>
    <t>General Work</t>
  </si>
  <si>
    <t>Job Data</t>
  </si>
  <si>
    <t>Number of Teacher</t>
  </si>
  <si>
    <t>Number of  IT</t>
  </si>
  <si>
    <t xml:space="preserve">Number of Health </t>
  </si>
  <si>
    <t>Number of Construction</t>
  </si>
  <si>
    <t>Number of Architech</t>
  </si>
  <si>
    <t>Number of General Work</t>
  </si>
  <si>
    <t>Average Income</t>
  </si>
  <si>
    <t>Average value of one Car</t>
  </si>
  <si>
    <t>Number of people having debt greater then 10000</t>
  </si>
  <si>
    <t>Debt greater than 10000</t>
  </si>
  <si>
    <t>Debt Data</t>
  </si>
  <si>
    <t>Percentage left to pay</t>
  </si>
  <si>
    <t>Less than 30%</t>
  </si>
  <si>
    <t>Total no. of person have less than X% left on total mortage</t>
  </si>
  <si>
    <t>Average income per territory</t>
  </si>
  <si>
    <t>Bhandup Station Road</t>
  </si>
  <si>
    <t>Average income oer sector</t>
  </si>
  <si>
    <t>% of people having higher debts than their yearly income</t>
  </si>
  <si>
    <t>Average age of people with net worth higher than income</t>
  </si>
  <si>
    <t>Number of men Vs number of women</t>
  </si>
  <si>
    <t>Men</t>
  </si>
  <si>
    <t>Number of persons in each profession</t>
  </si>
  <si>
    <t>Average value of Car</t>
  </si>
  <si>
    <t>Number of persons with debts higher than X</t>
  </si>
  <si>
    <t>Number of perons having less than certain amount of their mortage</t>
  </si>
  <si>
    <t>Database by Ganesh Ravindra Gaonkar on Population Analysis</t>
  </si>
  <si>
    <t>Average Income per Territory</t>
  </si>
  <si>
    <t>Average income per Sector</t>
  </si>
  <si>
    <t>% of people having  higher debts than there income</t>
  </si>
  <si>
    <t>Average age of people having more X of net worth (3)</t>
  </si>
  <si>
    <t>Variabes</t>
  </si>
  <si>
    <t>Ganesh Gaonkar Population Analysis Dashboard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</si>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</sst>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₹&quot;\ #,##0.00"/>
    <numFmt numFmtId="165" formatCode="&quot;₹&quot;\ #,##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0"/>
      <color rgb="FFFF0000"/>
      <name val="Arial Black"/>
      <family val="2"/>
    </font>
    <font>
      <b/>
      <sz val="24"/>
      <color theme="1"/>
      <name val="Arial Black"/>
      <family val="2"/>
    </font>
    <font>
      <b/>
      <sz val="22"/>
      <color theme="1"/>
      <name val="Arial Black"/>
      <family val="2"/>
    </font>
    <font>
      <b/>
      <sz val="20"/>
      <color theme="1" tint="0.14999847407452621"/>
      <name val="Arial Black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03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10" xfId="0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9" xfId="0" applyFill="1" applyBorder="1" applyAlignment="1">
      <alignment horizontal="center"/>
    </xf>
    <xf numFmtId="9" fontId="0" fillId="0" borderId="9" xfId="1" applyFont="1" applyBorder="1" applyAlignment="1">
      <alignment horizontal="center"/>
    </xf>
    <xf numFmtId="9" fontId="0" fillId="0" borderId="0" xfId="1" applyFont="1" applyBorder="1" applyAlignment="1">
      <alignment horizontal="center"/>
    </xf>
    <xf numFmtId="0" fontId="0" fillId="0" borderId="9" xfId="0" applyBorder="1"/>
    <xf numFmtId="0" fontId="0" fillId="0" borderId="2" xfId="0" applyNumberFormat="1" applyBorder="1" applyAlignment="1">
      <alignment horizontal="center"/>
    </xf>
    <xf numFmtId="0" fontId="0" fillId="0" borderId="15" xfId="0" applyBorder="1" applyAlignment="1">
      <alignment horizontal="center"/>
    </xf>
    <xf numFmtId="9" fontId="0" fillId="0" borderId="0" xfId="1" applyFont="1" applyAlignment="1">
      <alignment horizontal="center"/>
    </xf>
    <xf numFmtId="0" fontId="0" fillId="0" borderId="0" xfId="0" applyBorder="1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2" fillId="0" borderId="2" xfId="0" applyNumberFormat="1" applyFont="1" applyBorder="1" applyAlignment="1">
      <alignment horizontal="center" vertical="center"/>
    </xf>
    <xf numFmtId="0" fontId="2" fillId="0" borderId="0" xfId="0" applyNumberFormat="1" applyFont="1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" xfId="0" applyBorder="1" applyAlignment="1"/>
    <xf numFmtId="0" fontId="0" fillId="0" borderId="3" xfId="0" applyBorder="1" applyAlignment="1"/>
    <xf numFmtId="0" fontId="0" fillId="0" borderId="5" xfId="0" applyBorder="1" applyAlignment="1"/>
    <xf numFmtId="0" fontId="5" fillId="0" borderId="0" xfId="0" applyFont="1" applyBorder="1" applyAlignment="1">
      <alignment vertical="center"/>
    </xf>
    <xf numFmtId="0" fontId="5" fillId="0" borderId="5" xfId="0" applyFont="1" applyBorder="1" applyAlignment="1">
      <alignment vertical="center"/>
    </xf>
    <xf numFmtId="0" fontId="0" fillId="3" borderId="9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2" fillId="4" borderId="0" xfId="0" applyNumberFormat="1" applyFont="1" applyFill="1" applyBorder="1" applyAlignment="1">
      <alignment horizontal="center" vertical="center"/>
    </xf>
    <xf numFmtId="0" fontId="0" fillId="4" borderId="4" xfId="0" applyFill="1" applyBorder="1"/>
    <xf numFmtId="0" fontId="0" fillId="4" borderId="0" xfId="0" applyFill="1" applyBorder="1"/>
    <xf numFmtId="0" fontId="0" fillId="4" borderId="6" xfId="0" applyFill="1" applyBorder="1"/>
    <xf numFmtId="0" fontId="0" fillId="4" borderId="7" xfId="0" applyFill="1" applyBorder="1"/>
    <xf numFmtId="2" fontId="0" fillId="0" borderId="0" xfId="0" applyNumberFormat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9" fontId="0" fillId="0" borderId="10" xfId="1" applyFont="1" applyBorder="1" applyAlignment="1">
      <alignment horizontal="center"/>
    </xf>
    <xf numFmtId="9" fontId="0" fillId="0" borderId="12" xfId="1" applyFont="1" applyBorder="1" applyAlignment="1">
      <alignment horizontal="center"/>
    </xf>
    <xf numFmtId="9" fontId="0" fillId="0" borderId="7" xfId="1" applyFont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1" fontId="2" fillId="0" borderId="1" xfId="0" applyNumberFormat="1" applyFont="1" applyBorder="1" applyAlignment="1">
      <alignment horizontal="center" vertical="center"/>
    </xf>
    <xf numFmtId="1" fontId="2" fillId="0" borderId="2" xfId="0" applyNumberFormat="1" applyFont="1" applyBorder="1" applyAlignment="1">
      <alignment horizontal="center" vertical="center"/>
    </xf>
    <xf numFmtId="1" fontId="2" fillId="0" borderId="3" xfId="0" applyNumberFormat="1" applyFont="1" applyBorder="1" applyAlignment="1">
      <alignment horizontal="center" vertical="center"/>
    </xf>
    <xf numFmtId="1" fontId="2" fillId="0" borderId="4" xfId="0" applyNumberFormat="1" applyFont="1" applyBorder="1" applyAlignment="1">
      <alignment horizontal="center" vertical="center"/>
    </xf>
    <xf numFmtId="1" fontId="2" fillId="0" borderId="0" xfId="0" applyNumberFormat="1" applyFont="1" applyBorder="1" applyAlignment="1">
      <alignment horizontal="center" vertical="center"/>
    </xf>
    <xf numFmtId="1" fontId="2" fillId="0" borderId="5" xfId="0" applyNumberFormat="1" applyFont="1" applyBorder="1" applyAlignment="1">
      <alignment horizontal="center" vertical="center"/>
    </xf>
    <xf numFmtId="1" fontId="2" fillId="0" borderId="6" xfId="0" applyNumberFormat="1" applyFont="1" applyBorder="1" applyAlignment="1">
      <alignment horizontal="center" vertical="center"/>
    </xf>
    <xf numFmtId="1" fontId="2" fillId="0" borderId="7" xfId="0" applyNumberFormat="1" applyFont="1" applyBorder="1" applyAlignment="1">
      <alignment horizontal="center" vertical="center"/>
    </xf>
    <xf numFmtId="1" fontId="2" fillId="0" borderId="8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164" fontId="2" fillId="0" borderId="1" xfId="0" applyNumberFormat="1" applyFont="1" applyBorder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164" fontId="2" fillId="0" borderId="3" xfId="0" applyNumberFormat="1" applyFont="1" applyBorder="1" applyAlignment="1">
      <alignment horizontal="center" vertical="center"/>
    </xf>
    <xf numFmtId="164" fontId="2" fillId="0" borderId="4" xfId="0" applyNumberFormat="1" applyFont="1" applyBorder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/>
    </xf>
    <xf numFmtId="164" fontId="2" fillId="0" borderId="5" xfId="0" applyNumberFormat="1" applyFont="1" applyBorder="1" applyAlignment="1">
      <alignment horizontal="center" vertical="center"/>
    </xf>
    <xf numFmtId="164" fontId="2" fillId="0" borderId="6" xfId="0" applyNumberFormat="1" applyFont="1" applyBorder="1" applyAlignment="1">
      <alignment horizontal="center" vertical="center"/>
    </xf>
    <xf numFmtId="164" fontId="2" fillId="0" borderId="7" xfId="0" applyNumberFormat="1" applyFont="1" applyBorder="1" applyAlignment="1">
      <alignment horizontal="center" vertical="center"/>
    </xf>
    <xf numFmtId="164" fontId="2" fillId="0" borderId="8" xfId="0" applyNumberFormat="1" applyFont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/>
    </xf>
    <xf numFmtId="165" fontId="2" fillId="0" borderId="2" xfId="0" applyNumberFormat="1" applyFont="1" applyBorder="1" applyAlignment="1">
      <alignment horizontal="center" vertical="center"/>
    </xf>
    <xf numFmtId="165" fontId="2" fillId="0" borderId="3" xfId="0" applyNumberFormat="1" applyFont="1" applyBorder="1" applyAlignment="1">
      <alignment horizontal="center" vertical="center"/>
    </xf>
    <xf numFmtId="165" fontId="2" fillId="0" borderId="4" xfId="0" applyNumberFormat="1" applyFont="1" applyBorder="1" applyAlignment="1">
      <alignment horizontal="center" vertical="center"/>
    </xf>
    <xf numFmtId="165" fontId="2" fillId="0" borderId="0" xfId="0" applyNumberFormat="1" applyFont="1" applyBorder="1" applyAlignment="1">
      <alignment horizontal="center" vertical="center"/>
    </xf>
    <xf numFmtId="165" fontId="2" fillId="0" borderId="5" xfId="0" applyNumberFormat="1" applyFont="1" applyBorder="1" applyAlignment="1">
      <alignment horizontal="center" vertical="center"/>
    </xf>
    <xf numFmtId="165" fontId="2" fillId="0" borderId="6" xfId="0" applyNumberFormat="1" applyFont="1" applyBorder="1" applyAlignment="1">
      <alignment horizontal="center" vertical="center"/>
    </xf>
    <xf numFmtId="165" fontId="2" fillId="0" borderId="7" xfId="0" applyNumberFormat="1" applyFont="1" applyBorder="1" applyAlignment="1">
      <alignment horizontal="center" vertical="center"/>
    </xf>
    <xf numFmtId="165" fontId="2" fillId="0" borderId="8" xfId="0" applyNumberFormat="1" applyFont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 wrapText="1"/>
    </xf>
    <xf numFmtId="0" fontId="0" fillId="5" borderId="2" xfId="0" applyFont="1" applyFill="1" applyBorder="1" applyAlignment="1">
      <alignment horizontal="center" vertical="center" wrapText="1"/>
    </xf>
    <xf numFmtId="0" fontId="0" fillId="5" borderId="3" xfId="0" applyFont="1" applyFill="1" applyBorder="1" applyAlignment="1">
      <alignment horizontal="center" vertical="center" wrapText="1"/>
    </xf>
    <xf numFmtId="0" fontId="0" fillId="5" borderId="6" xfId="0" applyFont="1" applyFill="1" applyBorder="1" applyAlignment="1">
      <alignment horizontal="center" vertical="center" wrapText="1"/>
    </xf>
    <xf numFmtId="0" fontId="0" fillId="5" borderId="7" xfId="0" applyFont="1" applyFill="1" applyBorder="1" applyAlignment="1">
      <alignment horizontal="center" vertical="center" wrapText="1"/>
    </xf>
    <xf numFmtId="0" fontId="0" fillId="5" borderId="8" xfId="0" applyFont="1" applyFill="1" applyBorder="1" applyAlignment="1">
      <alignment horizontal="center" vertical="center" wrapText="1"/>
    </xf>
    <xf numFmtId="0" fontId="2" fillId="0" borderId="2" xfId="0" applyNumberFormat="1" applyFont="1" applyBorder="1" applyAlignment="1">
      <alignment horizontal="center" vertical="center"/>
    </xf>
    <xf numFmtId="0" fontId="2" fillId="0" borderId="3" xfId="0" applyNumberFormat="1" applyFont="1" applyBorder="1" applyAlignment="1">
      <alignment horizontal="center" vertical="center"/>
    </xf>
    <xf numFmtId="0" fontId="2" fillId="0" borderId="0" xfId="0" applyNumberFormat="1" applyFont="1" applyBorder="1" applyAlignment="1">
      <alignment horizontal="center" vertical="center"/>
    </xf>
    <xf numFmtId="0" fontId="2" fillId="0" borderId="5" xfId="0" applyNumberFormat="1" applyFont="1" applyBorder="1" applyAlignment="1">
      <alignment horizontal="center" vertical="center"/>
    </xf>
    <xf numFmtId="0" fontId="2" fillId="0" borderId="7" xfId="0" applyNumberFormat="1" applyFont="1" applyBorder="1" applyAlignment="1">
      <alignment horizontal="center" vertical="center"/>
    </xf>
    <xf numFmtId="0" fontId="2" fillId="0" borderId="8" xfId="0" applyNumberFormat="1" applyFont="1" applyBorder="1" applyAlignment="1">
      <alignment horizontal="center" vertical="center"/>
    </xf>
    <xf numFmtId="0" fontId="0" fillId="0" borderId="3" xfId="0" applyNumberFormat="1" applyBorder="1" applyAlignment="1">
      <alignment horizontal="center" vertical="center"/>
    </xf>
    <xf numFmtId="0" fontId="0" fillId="0" borderId="8" xfId="0" applyNumberFormat="1" applyBorder="1" applyAlignment="1">
      <alignment horizontal="center" vertical="center"/>
    </xf>
    <xf numFmtId="0" fontId="0" fillId="5" borderId="2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5" borderId="7" xfId="0" applyFill="1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0" fontId="0" fillId="0" borderId="14" xfId="0" applyNumberFormat="1" applyBorder="1" applyAlignment="1">
      <alignment horizontal="center" vertical="center"/>
    </xf>
    <xf numFmtId="0" fontId="0" fillId="0" borderId="10" xfId="0" applyNumberFormat="1" applyBorder="1" applyAlignment="1">
      <alignment horizontal="center" vertical="center"/>
    </xf>
    <xf numFmtId="164" fontId="0" fillId="0" borderId="14" xfId="0" applyNumberFormat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5" borderId="0" xfId="0" applyFont="1" applyFill="1" applyBorder="1" applyAlignment="1">
      <alignment horizontal="center" vertical="center"/>
    </xf>
    <xf numFmtId="0" fontId="5" fillId="5" borderId="5" xfId="0" applyFont="1" applyFill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/>
    </xf>
    <xf numFmtId="0" fontId="5" fillId="5" borderId="7" xfId="0" applyFont="1" applyFill="1" applyBorder="1" applyAlignment="1">
      <alignment horizontal="center" vertical="center"/>
    </xf>
    <xf numFmtId="0" fontId="5" fillId="5" borderId="8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0" fillId="5" borderId="11" xfId="0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9" fontId="0" fillId="0" borderId="1" xfId="0" applyNumberFormat="1" applyBorder="1" applyAlignment="1">
      <alignment horizontal="center"/>
    </xf>
    <xf numFmtId="9" fontId="2" fillId="0" borderId="1" xfId="0" applyNumberFormat="1" applyFont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75"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border outline="0">
        <left style="medium">
          <color indexed="64"/>
        </left>
        <top style="medium">
          <color indexed="64"/>
        </top>
      </border>
    </dxf>
    <dxf>
      <border outline="0">
        <bottom style="medium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alignment horizontal="center" vertical="bottom" textRotation="0" wrapText="0" indent="0" justifyLastLine="0" shrinkToFit="0" readingOrder="0"/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medium">
          <color indexed="64"/>
        </bottom>
      </border>
    </dxf>
    <dxf>
      <border outline="0"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 outline="0"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border outline="0">
        <left style="medium">
          <color indexed="64"/>
        </left>
        <top style="medium">
          <color indexed="64"/>
        </top>
      </border>
    </dxf>
    <dxf>
      <border outline="0">
        <bottom style="medium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border outline="0">
        <left style="medium">
          <color indexed="64"/>
        </left>
        <top style="medium">
          <color indexed="64"/>
        </top>
      </border>
    </dxf>
    <dxf>
      <border outline="0">
        <bottom style="medium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alignment horizontal="center" vertical="bottom" textRotation="0" wrapText="0" indent="0" justifyLastLine="0" shrinkToFit="0" readingOrder="0"/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left style="medium">
          <color indexed="64"/>
        </left>
        <top style="medium">
          <color indexed="64"/>
        </top>
      </border>
    </dxf>
    <dxf>
      <alignment horizontal="center" vertical="bottom" textRotation="0" wrapText="0" indent="0" justifyLastLine="0" shrinkToFit="0" readingOrder="0"/>
    </dxf>
    <dxf>
      <border outline="0"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Sheet2!$E$12:$H$12</c:f>
              <c:numCache>
                <c:formatCode>General</c:formatCode>
                <c:ptCount val="4"/>
                <c:pt idx="0">
                  <c:v>250</c:v>
                </c:pt>
                <c:pt idx="2">
                  <c:v>243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4344784"/>
        <c:axId val="54334448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spPr>
                  <a:gradFill rotWithShape="1">
                    <a:gsLst>
                      <a:gs pos="0">
                        <a:schemeClr val="accent2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Sheet2!$E$13:$H$13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</c15:ser>
            </c15:filteredBarSeries>
          </c:ext>
        </c:extLst>
      </c:barChart>
      <c:catAx>
        <c:axId val="54344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34448"/>
        <c:crosses val="autoZero"/>
        <c:auto val="1"/>
        <c:lblAlgn val="ctr"/>
        <c:lblOffset val="100"/>
        <c:noMultiLvlLbl val="0"/>
      </c:catAx>
      <c:valAx>
        <c:axId val="5433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44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cene3d>
              <a:camera prst="orthographicFront"/>
              <a:lightRig rig="brightRoom" dir="t"/>
            </a:scene3d>
            <a:sp3d prstMaterial="flat">
              <a:bevelT w="50800" h="101600" prst="angle"/>
              <a:contourClr>
                <a:srgbClr val="000000"/>
              </a:contourClr>
            </a:sp3d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3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4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5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Sheet2!$M$11:$R$11</c:f>
              <c:strCache>
                <c:ptCount val="6"/>
                <c:pt idx="0">
                  <c:v>Teaching</c:v>
                </c:pt>
                <c:pt idx="1">
                  <c:v>IT</c:v>
                </c:pt>
                <c:pt idx="2">
                  <c:v>Health</c:v>
                </c:pt>
                <c:pt idx="3">
                  <c:v>Construction</c:v>
                </c:pt>
                <c:pt idx="4">
                  <c:v>Architecure</c:v>
                </c:pt>
                <c:pt idx="5">
                  <c:v>General Work</c:v>
                </c:pt>
              </c:strCache>
            </c:strRef>
          </c:cat>
          <c:val>
            <c:numRef>
              <c:f>Sheet2!$M$12:$R$12</c:f>
              <c:numCache>
                <c:formatCode>General</c:formatCode>
                <c:ptCount val="6"/>
                <c:pt idx="0">
                  <c:v>78</c:v>
                </c:pt>
                <c:pt idx="1">
                  <c:v>82</c:v>
                </c:pt>
                <c:pt idx="2">
                  <c:v>89</c:v>
                </c:pt>
                <c:pt idx="3">
                  <c:v>79</c:v>
                </c:pt>
                <c:pt idx="4">
                  <c:v>73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54338256"/>
        <c:axId val="54338800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spPr>
                  <a:solidFill>
                    <a:schemeClr val="accent2"/>
                  </a:solidFill>
                  <a:ln>
                    <a:noFill/>
                  </a:ln>
                  <a:effectLst/>
                  <a:scene3d>
                    <a:camera prst="orthographicFront"/>
                    <a:lightRig rig="brightRoom" dir="t"/>
                  </a:scene3d>
                  <a:sp3d prstMaterial="flat">
                    <a:bevelT w="50800" h="101600" prst="angle"/>
                    <a:contourClr>
                      <a:srgbClr val="000000"/>
                    </a:contourClr>
                  </a:sp3d>
                </c:spPr>
                <c:invertIfNegative val="0"/>
                <c:dPt>
                  <c:idx val="0"/>
                  <c:invertIfNegative val="0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/>
                    <a:scene3d>
                      <a:camera prst="orthographicFront"/>
                      <a:lightRig rig="brightRoom" dir="t"/>
                    </a:scene3d>
                    <a:sp3d prstMaterial="flat">
                      <a:bevelT w="50800" h="101600" prst="angle"/>
                      <a:contourClr>
                        <a:srgbClr val="000000"/>
                      </a:contourClr>
                    </a:sp3d>
                  </c:spPr>
                </c:dPt>
                <c:dPt>
                  <c:idx val="1"/>
                  <c:invertIfNegative val="0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/>
                    <a:scene3d>
                      <a:camera prst="orthographicFront"/>
                      <a:lightRig rig="brightRoom" dir="t"/>
                    </a:scene3d>
                    <a:sp3d prstMaterial="flat">
                      <a:bevelT w="50800" h="101600" prst="angle"/>
                      <a:contourClr>
                        <a:srgbClr val="000000"/>
                      </a:contourClr>
                    </a:sp3d>
                  </c:spPr>
                </c:dPt>
                <c:dPt>
                  <c:idx val="2"/>
                  <c:invertIfNegative val="0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/>
                    <a:scene3d>
                      <a:camera prst="orthographicFront"/>
                      <a:lightRig rig="brightRoom" dir="t"/>
                    </a:scene3d>
                    <a:sp3d prstMaterial="flat">
                      <a:bevelT w="50800" h="101600" prst="angle"/>
                      <a:contourClr>
                        <a:srgbClr val="000000"/>
                      </a:contourClr>
                    </a:sp3d>
                  </c:spPr>
                </c:dPt>
                <c:dPt>
                  <c:idx val="3"/>
                  <c:invertIfNegative val="0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/>
                    <a:scene3d>
                      <a:camera prst="orthographicFront"/>
                      <a:lightRig rig="brightRoom" dir="t"/>
                    </a:scene3d>
                    <a:sp3d prstMaterial="flat">
                      <a:bevelT w="50800" h="101600" prst="angle"/>
                      <a:contourClr>
                        <a:srgbClr val="000000"/>
                      </a:contourClr>
                    </a:sp3d>
                  </c:spPr>
                </c:dPt>
                <c:dPt>
                  <c:idx val="4"/>
                  <c:invertIfNegative val="0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/>
                    <a:scene3d>
                      <a:camera prst="orthographicFront"/>
                      <a:lightRig rig="brightRoom" dir="t"/>
                    </a:scene3d>
                    <a:sp3d prstMaterial="flat">
                      <a:bevelT w="50800" h="101600" prst="angle"/>
                      <a:contourClr>
                        <a:srgbClr val="000000"/>
                      </a:contourClr>
                    </a:sp3d>
                  </c:spPr>
                </c:dPt>
                <c:dPt>
                  <c:idx val="5"/>
                  <c:invertIfNegative val="0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/>
                    <a:scene3d>
                      <a:camera prst="orthographicFront"/>
                      <a:lightRig rig="brightRoom" dir="t"/>
                    </a:scene3d>
                    <a:sp3d prstMaterial="flat">
                      <a:bevelT w="50800" h="101600" prst="angle"/>
                      <a:contourClr>
                        <a:srgbClr val="000000"/>
                      </a:contourClr>
                    </a:sp3d>
                  </c:spPr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Sheet2!$M$11:$R$11</c15:sqref>
                        </c15:formulaRef>
                      </c:ext>
                    </c:extLst>
                    <c:strCache>
                      <c:ptCount val="6"/>
                      <c:pt idx="0">
                        <c:v>Teaching</c:v>
                      </c:pt>
                      <c:pt idx="1">
                        <c:v>IT</c:v>
                      </c:pt>
                      <c:pt idx="2">
                        <c:v>Health</c:v>
                      </c:pt>
                      <c:pt idx="3">
                        <c:v>Construction</c:v>
                      </c:pt>
                      <c:pt idx="4">
                        <c:v>Architecure</c:v>
                      </c:pt>
                      <c:pt idx="5">
                        <c:v>General Work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Sheet2!$M$13:$R$13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</c15:ser>
            </c15:filteredBarSeries>
          </c:ext>
        </c:extLst>
      </c:barChart>
      <c:catAx>
        <c:axId val="54338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38800"/>
        <c:crosses val="autoZero"/>
        <c:auto val="1"/>
        <c:lblAlgn val="ctr"/>
        <c:lblOffset val="100"/>
        <c:noMultiLvlLbl val="0"/>
      </c:catAx>
      <c:valAx>
        <c:axId val="5433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38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Sheet2!$M$32:$R$32</c:f>
              <c:strCache>
                <c:ptCount val="6"/>
                <c:pt idx="0">
                  <c:v>Teaching</c:v>
                </c:pt>
                <c:pt idx="1">
                  <c:v>IT</c:v>
                </c:pt>
                <c:pt idx="2">
                  <c:v>Health</c:v>
                </c:pt>
                <c:pt idx="3">
                  <c:v>Construction</c:v>
                </c:pt>
                <c:pt idx="4">
                  <c:v>Architecure</c:v>
                </c:pt>
                <c:pt idx="5">
                  <c:v>General Work</c:v>
                </c:pt>
              </c:strCache>
            </c:strRef>
          </c:cat>
          <c:val>
            <c:numRef>
              <c:f>Sheet2!$M$33:$R$33</c:f>
              <c:numCache>
                <c:formatCode>"₹"\ #,##0.00</c:formatCode>
                <c:ptCount val="6"/>
                <c:pt idx="0">
                  <c:v>25629.551282051281</c:v>
                </c:pt>
                <c:pt idx="1">
                  <c:v>25871.951219512193</c:v>
                </c:pt>
                <c:pt idx="2">
                  <c:v>25472.932584269663</c:v>
                </c:pt>
                <c:pt idx="3">
                  <c:v>24359.113924050635</c:v>
                </c:pt>
                <c:pt idx="4">
                  <c:v>35.394793926247289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66724688"/>
        <c:axId val="166724144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Sheet2!$M$32:$R$32</c15:sqref>
                        </c15:formulaRef>
                      </c:ext>
                    </c:extLst>
                    <c:strCache>
                      <c:ptCount val="6"/>
                      <c:pt idx="0">
                        <c:v>Teaching</c:v>
                      </c:pt>
                      <c:pt idx="1">
                        <c:v>IT</c:v>
                      </c:pt>
                      <c:pt idx="2">
                        <c:v>Health</c:v>
                      </c:pt>
                      <c:pt idx="3">
                        <c:v>Construction</c:v>
                      </c:pt>
                      <c:pt idx="4">
                        <c:v>Architecure</c:v>
                      </c:pt>
                      <c:pt idx="5">
                        <c:v>General Work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Sheet2!$M$34:$R$34</c15:sqref>
                        </c15:formulaRef>
                      </c:ext>
                    </c:extLst>
                    <c:numCache>
                      <c:formatCode>"₹"\ #,##0.00</c:formatCode>
                      <c:ptCount val="6"/>
                    </c:numCache>
                  </c:numRef>
                </c:val>
              </c15:ser>
            </c15:filteredBarSeries>
          </c:ext>
        </c:extLst>
      </c:barChart>
      <c:catAx>
        <c:axId val="16672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724144"/>
        <c:crosses val="autoZero"/>
        <c:auto val="1"/>
        <c:lblAlgn val="ctr"/>
        <c:lblOffset val="100"/>
        <c:noMultiLvlLbl val="0"/>
      </c:catAx>
      <c:valAx>
        <c:axId val="16672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₹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724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Sheet2!$E$48:$E$51</c:f>
              <c:strCache>
                <c:ptCount val="4"/>
                <c:pt idx="0">
                  <c:v>Average Income per Territory</c:v>
                </c:pt>
                <c:pt idx="3">
                  <c:v>Ganesh Nagar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Sheet2!$E$52:$E$53</c:f>
              <c:numCache>
                <c:formatCode>General</c:formatCode>
                <c:ptCount val="2"/>
                <c:pt idx="0">
                  <c:v>25791.62162162162</c:v>
                </c:pt>
              </c:numCache>
            </c:numRef>
          </c:val>
        </c:ser>
        <c:ser>
          <c:idx val="1"/>
          <c:order val="1"/>
          <c:tx>
            <c:strRef>
              <c:f>Sheet2!$F$48:$F$51</c:f>
              <c:strCache>
                <c:ptCount val="4"/>
                <c:pt idx="0">
                  <c:v>Average Income per Territory</c:v>
                </c:pt>
                <c:pt idx="3">
                  <c:v>Tank Road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Sheet2!$F$52:$F$53</c:f>
              <c:numCache>
                <c:formatCode>General</c:formatCode>
                <c:ptCount val="2"/>
                <c:pt idx="0">
                  <c:v>25483.353846153845</c:v>
                </c:pt>
              </c:numCache>
            </c:numRef>
          </c:val>
        </c:ser>
        <c:ser>
          <c:idx val="2"/>
          <c:order val="2"/>
          <c:tx>
            <c:strRef>
              <c:f>Sheet2!$G$48:$G$51</c:f>
              <c:strCache>
                <c:ptCount val="4"/>
                <c:pt idx="0">
                  <c:v>Average Income per Territory</c:v>
                </c:pt>
                <c:pt idx="3">
                  <c:v>Shivaji Talao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Sheet2!$G$52:$G$53</c:f>
              <c:numCache>
                <c:formatCode>General</c:formatCode>
                <c:ptCount val="2"/>
                <c:pt idx="0">
                  <c:v>25291.36231884058</c:v>
                </c:pt>
              </c:numCache>
            </c:numRef>
          </c:val>
        </c:ser>
        <c:ser>
          <c:idx val="3"/>
          <c:order val="3"/>
          <c:tx>
            <c:strRef>
              <c:f>Sheet2!$H$48:$H$51</c:f>
              <c:strCache>
                <c:ptCount val="4"/>
                <c:pt idx="0">
                  <c:v>Average Income per Territory</c:v>
                </c:pt>
                <c:pt idx="3">
                  <c:v>Bhandup Station Road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Sheet2!$H$52:$H$53</c:f>
              <c:numCache>
                <c:formatCode>General</c:formatCode>
                <c:ptCount val="2"/>
                <c:pt idx="0">
                  <c:v>24928.642857142859</c:v>
                </c:pt>
              </c:numCache>
            </c:numRef>
          </c:val>
        </c:ser>
        <c:ser>
          <c:idx val="4"/>
          <c:order val="4"/>
          <c:tx>
            <c:strRef>
              <c:f>Sheet2!$I$48:$I$51</c:f>
              <c:strCache>
                <c:ptCount val="4"/>
                <c:pt idx="0">
                  <c:v>Average Income per Territory</c:v>
                </c:pt>
                <c:pt idx="3">
                  <c:v>Sarvoday Nagar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Sheet2!$I$52:$I$53</c:f>
              <c:numCache>
                <c:formatCode>General</c:formatCode>
                <c:ptCount val="2"/>
                <c:pt idx="0">
                  <c:v>25189.634146341465</c:v>
                </c:pt>
              </c:numCache>
            </c:numRef>
          </c:val>
        </c:ser>
        <c:ser>
          <c:idx val="5"/>
          <c:order val="5"/>
          <c:tx>
            <c:strRef>
              <c:f>Sheet2!$J$48:$J$51</c:f>
              <c:strCache>
                <c:ptCount val="4"/>
                <c:pt idx="0">
                  <c:v>Average Income per Territory</c:v>
                </c:pt>
                <c:pt idx="3">
                  <c:v>Nardas Nagar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Sheet2!$J$52:$J$53</c:f>
              <c:numCache>
                <c:formatCode>General</c:formatCode>
                <c:ptCount val="2"/>
                <c:pt idx="0">
                  <c:v>25474.029850746268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6729584"/>
        <c:axId val="166728496"/>
      </c:barChart>
      <c:catAx>
        <c:axId val="166729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728496"/>
        <c:crosses val="autoZero"/>
        <c:auto val="1"/>
        <c:lblAlgn val="ctr"/>
        <c:lblOffset val="100"/>
        <c:noMultiLvlLbl val="0"/>
      </c:catAx>
      <c:valAx>
        <c:axId val="16672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72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27214</xdr:colOff>
      <xdr:row>13</xdr:row>
      <xdr:rowOff>13606</xdr:rowOff>
    </xdr:from>
    <xdr:to>
      <xdr:col>7</xdr:col>
      <xdr:colOff>2054680</xdr:colOff>
      <xdr:row>45</xdr:row>
      <xdr:rowOff>176893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40822</xdr:colOff>
      <xdr:row>13</xdr:row>
      <xdr:rowOff>27213</xdr:rowOff>
    </xdr:from>
    <xdr:to>
      <xdr:col>17</xdr:col>
      <xdr:colOff>1170214</xdr:colOff>
      <xdr:row>28</xdr:row>
      <xdr:rowOff>136071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108857</xdr:colOff>
      <xdr:row>34</xdr:row>
      <xdr:rowOff>54428</xdr:rowOff>
    </xdr:from>
    <xdr:to>
      <xdr:col>17</xdr:col>
      <xdr:colOff>1129393</xdr:colOff>
      <xdr:row>45</xdr:row>
      <xdr:rowOff>163286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166687</xdr:colOff>
      <xdr:row>46</xdr:row>
      <xdr:rowOff>206374</xdr:rowOff>
    </xdr:from>
    <xdr:to>
      <xdr:col>17</xdr:col>
      <xdr:colOff>1047751</xdr:colOff>
      <xdr:row>63</xdr:row>
      <xdr:rowOff>174624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B6:U500" totalsRowShown="0" headerRowDxfId="74" dataDxfId="73">
  <autoFilter ref="B6:U500"/>
  <tableColumns count="20">
    <tableColumn id="1" name="Gender" dataDxfId="72">
      <calculatedColumnFormula>IF(A7=1,"Men","Women")</calculatedColumnFormula>
    </tableColumn>
    <tableColumn id="2" name="Age" dataDxfId="71">
      <calculatedColumnFormula>RANDBETWEEN(25,45)</calculatedColumnFormula>
    </tableColumn>
    <tableColumn id="3" name="Column1" dataDxfId="70">
      <calculatedColumnFormula>RANDBETWEEN(1,6)</calculatedColumnFormula>
    </tableColumn>
    <tableColumn id="4" name="Field of work" dataDxfId="69">
      <calculatedColumnFormula>VLOOKUP(D7,$AB$7:$AC$12,2)</calculatedColumnFormula>
    </tableColumn>
    <tableColumn id="5" name="Column2" dataDxfId="68">
      <calculatedColumnFormula>RANDBETWEEN(1,6)</calculatedColumnFormula>
    </tableColumn>
    <tableColumn id="6" name="Qualification" dataDxfId="67">
      <calculatedColumnFormula>VLOOKUP(F7,$AE$7:$AF$12,2)</calculatedColumnFormula>
    </tableColumn>
    <tableColumn id="7" name="Kids" dataDxfId="66">
      <calculatedColumnFormula>RANDBETWEEN(0,4)</calculatedColumnFormula>
    </tableColumn>
    <tableColumn id="8" name="Cars" dataDxfId="65">
      <calculatedColumnFormula>RANDBETWEEN(1,2)</calculatedColumnFormula>
    </tableColumn>
    <tableColumn id="9" name="Income" dataDxfId="64">
      <calculatedColumnFormula>RANDBETWEEN(15000,35000)</calculatedColumnFormula>
    </tableColumn>
    <tableColumn id="10" name="Column3" dataDxfId="63">
      <calculatedColumnFormula>RANDBETWEEN(1,7)</calculatedColumnFormula>
    </tableColumn>
    <tableColumn id="11" name="Area" dataDxfId="62">
      <calculatedColumnFormula>VLOOKUP(K7,$AH$7:$AI$13,2)</calculatedColumnFormula>
    </tableColumn>
    <tableColumn id="12" name="Value of House" dataDxfId="61">
      <calculatedColumnFormula>J7*RANDBETWEEN(3,6)</calculatedColumnFormula>
    </tableColumn>
    <tableColumn id="13" name="Mortage Value" dataDxfId="60">
      <calculatedColumnFormula>RAND()*M7</calculatedColumnFormula>
    </tableColumn>
    <tableColumn id="14" name="Car Value" dataDxfId="59">
      <calculatedColumnFormula>I7*RAND()*J7</calculatedColumnFormula>
    </tableColumn>
    <tableColumn id="15" name="Left amount on Car" dataDxfId="58">
      <calculatedColumnFormula>RANDBETWEEN(0,O7)</calculatedColumnFormula>
    </tableColumn>
    <tableColumn id="16" name="Debts" dataDxfId="57">
      <calculatedColumnFormula>RAND()*J7*2</calculatedColumnFormula>
    </tableColumn>
    <tableColumn id="17" name="Investment">
      <calculatedColumnFormula>RAND()*J7*1.5</calculatedColumnFormula>
    </tableColumn>
    <tableColumn id="18" name="Values of Person" dataDxfId="56">
      <calculatedColumnFormula>M7+O7+R7</calculatedColumnFormula>
    </tableColumn>
    <tableColumn id="19" name="Values of Debs" dataDxfId="55">
      <calculatedColumnFormula>N7+P7+Q7</calculatedColumnFormula>
    </tableColumn>
    <tableColumn id="20" name="Net worth of Person ($)" dataDxfId="54">
      <calculatedColumnFormula>S7-T7</calculatedColumnFormula>
    </tableColumn>
  </tableColumns>
  <tableStyleInfo name="TableStyleLight17" showFirstColumn="0" showLastColumn="0" showRowStripes="1" showColumnStripes="0"/>
</table>
</file>

<file path=xl/tables/table10.xml><?xml version="1.0" encoding="utf-8"?>
<table xmlns="http://schemas.openxmlformats.org/spreadsheetml/2006/main" id="10" name="Table10" displayName="Table10" ref="CG6:CH501" totalsRowShown="0" headerRowBorderDxfId="6" tableBorderDxfId="5">
  <autoFilter ref="CG6:CH501"/>
  <tableColumns count="2">
    <tableColumn id="1" name="Column1" dataDxfId="4">
      <calculatedColumnFormula>IF(T4&gt;J4,1,0)</calculatedColumnFormula>
    </tableColumn>
    <tableColumn id="2" name="Column2"/>
  </tableColumns>
  <tableStyleInfo name="TableStyleLight19" showFirstColumn="0" showLastColumn="0" showRowStripes="1" showColumnStripes="0"/>
</table>
</file>

<file path=xl/tables/table11.xml><?xml version="1.0" encoding="utf-8"?>
<table xmlns="http://schemas.openxmlformats.org/spreadsheetml/2006/main" id="11" name="Table11" displayName="Table11" ref="CJ6:CK502" totalsRowShown="0" headerRowDxfId="3" headerRowBorderDxfId="2" tableBorderDxfId="1">
  <autoFilter ref="CJ6:CK502"/>
  <tableColumns count="2">
    <tableColumn id="1" name="Column1" dataDxfId="0"/>
    <tableColumn id="2" name="Column2"/>
  </tableColumns>
  <tableStyleInfo name="TableStyleLight19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X6:AA500" totalsRowShown="0" headerRowDxfId="53" dataDxfId="52" tableBorderDxfId="51">
  <autoFilter ref="X6:AA500"/>
  <tableColumns count="4">
    <tableColumn id="1" name="Men Vs Women Data" dataDxfId="50">
      <calculatedColumnFormula>IF(B6="Men",1,0)</calculatedColumnFormula>
    </tableColumn>
    <tableColumn id="2" name="Column1" dataDxfId="49">
      <calculatedColumnFormula>IF(B6="Women",1,0)</calculatedColumnFormula>
    </tableColumn>
    <tableColumn id="3" name="Column2" dataDxfId="48"/>
    <tableColumn id="4" name="Column3" dataDxfId="47"/>
  </tableColumns>
  <tableStyleInfo name="TableStyleLight19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M6:AM9" totalsRowShown="0" headerRowDxfId="46" headerRowBorderDxfId="45" tableBorderDxfId="44">
  <autoFilter ref="AM6:AM9"/>
  <tableColumns count="1">
    <tableColumn id="1" name="Average Age Data"/>
  </tableColumns>
  <tableStyleInfo name="TableStyleLight19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AO6:AZ500" totalsRowShown="0" headerRowDxfId="43" dataDxfId="41" headerRowBorderDxfId="42" tableBorderDxfId="40">
  <autoFilter ref="AO6:AZ500"/>
  <tableColumns count="12">
    <tableColumn id="1" name="Job Data" dataDxfId="39">
      <calculatedColumnFormula>IF(E6="Teaching",1,0)</calculatedColumnFormula>
    </tableColumn>
    <tableColumn id="2" name="Column1" dataDxfId="38">
      <calculatedColumnFormula>IF(E6="IT",1,0)</calculatedColumnFormula>
    </tableColumn>
    <tableColumn id="3" name="Column2" dataDxfId="37">
      <calculatedColumnFormula>IF(E6="Health",1,0)</calculatedColumnFormula>
    </tableColumn>
    <tableColumn id="4" name="Column3" dataDxfId="36">
      <calculatedColumnFormula>IF(E6="Construction",1,0)</calculatedColumnFormula>
    </tableColumn>
    <tableColumn id="5" name="Column4" dataDxfId="35">
      <calculatedColumnFormula>IF(E6="Architecture",1,0)</calculatedColumnFormula>
    </tableColumn>
    <tableColumn id="6" name="Column5" dataDxfId="34">
      <calculatedColumnFormula>IF(E6="General Work",1,0)</calculatedColumnFormula>
    </tableColumn>
    <tableColumn id="7" name="Column6" dataDxfId="33"/>
    <tableColumn id="8" name="Column7" dataDxfId="32"/>
    <tableColumn id="9" name="Column8" dataDxfId="31"/>
    <tableColumn id="10" name="Column9" dataDxfId="30"/>
    <tableColumn id="11" name="Column10" dataDxfId="29"/>
    <tableColumn id="12" name="Column11" dataDxfId="28"/>
  </tableColumns>
  <tableStyleInfo name="TableStyleLight19" showFirstColumn="0" showLastColumn="0" showRowStripes="1" showColumnStripes="0"/>
</table>
</file>

<file path=xl/tables/table5.xml><?xml version="1.0" encoding="utf-8"?>
<table xmlns="http://schemas.openxmlformats.org/spreadsheetml/2006/main" id="5" name="Table5" displayName="Table5" ref="BB6:BB7" totalsRowShown="0" headerRowDxfId="27" dataDxfId="25" headerRowBorderDxfId="26" tableBorderDxfId="24">
  <autoFilter ref="BB6:BB7"/>
  <tableColumns count="1">
    <tableColumn id="1" name="Average Income" dataDxfId="23">
      <calculatedColumnFormula>AVERAGE(Table1[Income])</calculatedColumnFormula>
    </tableColumn>
  </tableColumns>
  <tableStyleInfo name="TableStyleLight19" showFirstColumn="0" showLastColumn="0" showRowStripes="1" showColumnStripes="0"/>
</table>
</file>

<file path=xl/tables/table6.xml><?xml version="1.0" encoding="utf-8"?>
<table xmlns="http://schemas.openxmlformats.org/spreadsheetml/2006/main" id="6" name="Table6" displayName="Table6" ref="BD6:BE500" totalsRowShown="0" headerRowDxfId="22" headerRowBorderDxfId="21" tableBorderDxfId="20">
  <autoFilter ref="BD6:BE500"/>
  <tableColumns count="2">
    <tableColumn id="1" name="Car Value" dataDxfId="19">
      <calculatedColumnFormula>Table1[[#This Row],[Car Value]]/Table1[[#This Row],[Cars]]</calculatedColumnFormula>
    </tableColumn>
    <tableColumn id="2" name="Average value of one Car"/>
  </tableColumns>
  <tableStyleInfo name="TableStyleLight19" showFirstColumn="0" showLastColumn="0" showRowStripes="1" showColumnStripes="0"/>
</table>
</file>

<file path=xl/tables/table7.xml><?xml version="1.0" encoding="utf-8"?>
<table xmlns="http://schemas.openxmlformats.org/spreadsheetml/2006/main" id="7" name="Table7" displayName="Table7" ref="BG6:BQ501" totalsRowShown="0" headerRowBorderDxfId="18" tableBorderDxfId="17">
  <autoFilter ref="BG6:BQ501"/>
  <tableColumns count="11">
    <tableColumn id="1" name="Column1" dataDxfId="16">
      <calculatedColumnFormula>IF(Q5&gt;$BH$8,1,0)</calculatedColumnFormula>
    </tableColumn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 dataDxfId="15" dataCellStyle="Percent">
      <calculatedColumnFormula>Table1[[#This Row],[Mortage Value]]/Table1[[#This Row],[Value of House]]</calculatedColumnFormula>
    </tableColumn>
    <tableColumn id="9" name="Column9" dataDxfId="14">
      <calculatedColumnFormula>IF(BN7&lt;$BP$7,1,0)</calculatedColumnFormula>
    </tableColumn>
    <tableColumn id="10" name="Column10" dataDxfId="13"/>
    <tableColumn id="11" name="Column11"/>
  </tableColumns>
  <tableStyleInfo name="TableStyleLight19" showFirstColumn="0" showLastColumn="0" showRowStripes="1" showColumnStripes="0"/>
</table>
</file>

<file path=xl/tables/table8.xml><?xml version="1.0" encoding="utf-8"?>
<table xmlns="http://schemas.openxmlformats.org/spreadsheetml/2006/main" id="8" name="Table8" displayName="Table8" ref="BS6:BX503" totalsRowShown="0" headerRowDxfId="12" headerRowBorderDxfId="11" tableBorderDxfId="10">
  <autoFilter ref="BS6:BX503"/>
  <tableColumns count="6">
    <tableColumn id="1" name="Average income per territory"/>
    <tableColumn id="2" name="Column1"/>
    <tableColumn id="3" name="Column2"/>
    <tableColumn id="4" name="Column3"/>
    <tableColumn id="5" name="Column4"/>
    <tableColumn id="6" name="Column5"/>
  </tableColumns>
  <tableStyleInfo name="TableStyleLight19" showFirstColumn="0" showLastColumn="0" showRowStripes="1" showColumnStripes="0"/>
</table>
</file>

<file path=xl/tables/table9.xml><?xml version="1.0" encoding="utf-8"?>
<table xmlns="http://schemas.openxmlformats.org/spreadsheetml/2006/main" id="9" name="Table9" displayName="Table9" ref="BZ6:CE503" totalsRowShown="0" headerRowDxfId="9" headerRowBorderDxfId="8" tableBorderDxfId="7">
  <autoFilter ref="BZ6:CE503"/>
  <tableColumns count="6">
    <tableColumn id="1" name="Average income oer sector"/>
    <tableColumn id="2" name="Column1"/>
    <tableColumn id="3" name="Column2"/>
    <tableColumn id="4" name="Column3"/>
    <tableColumn id="5" name="Column4"/>
    <tableColumn id="6" name="Column5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12" Type="http://schemas.openxmlformats.org/officeDocument/2006/relationships/table" Target="../tables/table11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503"/>
  <sheetViews>
    <sheetView tabSelected="1" topLeftCell="B3" zoomScale="60" zoomScaleNormal="60" workbookViewId="0">
      <selection activeCell="CP12" sqref="CP12"/>
    </sheetView>
  </sheetViews>
  <sheetFormatPr defaultRowHeight="15" x14ac:dyDescent="0.25"/>
  <cols>
    <col min="1" max="1" width="0" hidden="1" customWidth="1"/>
    <col min="2" max="2" width="18" customWidth="1"/>
    <col min="4" max="4" width="15.7109375" hidden="1" customWidth="1"/>
    <col min="5" max="5" width="24.7109375" customWidth="1"/>
    <col min="6" max="6" width="6.140625" hidden="1" customWidth="1"/>
    <col min="7" max="7" width="24" customWidth="1"/>
    <col min="9" max="9" width="10.5703125" customWidth="1"/>
    <col min="10" max="10" width="16.42578125" customWidth="1"/>
    <col min="11" max="11" width="0" hidden="1" customWidth="1"/>
    <col min="12" max="12" width="34" customWidth="1"/>
    <col min="13" max="13" width="21.5703125" customWidth="1"/>
    <col min="14" max="14" width="21.140625" customWidth="1"/>
    <col min="15" max="16" width="24.85546875" customWidth="1"/>
    <col min="17" max="17" width="20.28515625" customWidth="1"/>
    <col min="18" max="18" width="16" customWidth="1"/>
    <col min="19" max="19" width="24.28515625" customWidth="1"/>
    <col min="20" max="20" width="26.42578125" customWidth="1"/>
    <col min="21" max="21" width="29.140625" customWidth="1"/>
    <col min="24" max="24" width="26.28515625" customWidth="1"/>
    <col min="25" max="25" width="15.28515625" customWidth="1"/>
    <col min="26" max="26" width="22" customWidth="1"/>
    <col min="27" max="27" width="23.42578125" customWidth="1"/>
    <col min="28" max="28" width="0" hidden="1" customWidth="1"/>
    <col min="29" max="29" width="17.5703125" hidden="1" customWidth="1"/>
    <col min="30" max="31" width="0" hidden="1" customWidth="1"/>
    <col min="32" max="32" width="19.28515625" hidden="1" customWidth="1"/>
    <col min="33" max="34" width="0" hidden="1" customWidth="1"/>
    <col min="35" max="35" width="22.42578125" hidden="1" customWidth="1"/>
    <col min="36" max="36" width="0" hidden="1" customWidth="1"/>
    <col min="37" max="37" width="0.85546875" hidden="1" customWidth="1"/>
    <col min="39" max="39" width="23.85546875" customWidth="1"/>
    <col min="41" max="41" width="15.28515625" customWidth="1"/>
    <col min="42" max="42" width="12.85546875" customWidth="1"/>
    <col min="43" max="43" width="13.28515625" customWidth="1"/>
    <col min="44" max="44" width="16.140625" customWidth="1"/>
    <col min="45" max="45" width="14.85546875" customWidth="1"/>
    <col min="46" max="46" width="16.28515625" customWidth="1"/>
    <col min="47" max="47" width="19.5703125" customWidth="1"/>
    <col min="48" max="48" width="22.42578125" customWidth="1"/>
    <col min="49" max="49" width="20.28515625" customWidth="1"/>
    <col min="50" max="50" width="28.42578125" customWidth="1"/>
    <col min="51" max="51" width="24.42578125" customWidth="1"/>
    <col min="52" max="52" width="27.5703125" customWidth="1"/>
    <col min="53" max="53" width="9.42578125" customWidth="1"/>
    <col min="54" max="54" width="21.5703125" customWidth="1"/>
    <col min="56" max="56" width="22.5703125" customWidth="1"/>
    <col min="57" max="57" width="31.85546875" customWidth="1"/>
    <col min="59" max="59" width="27.140625" customWidth="1"/>
    <col min="60" max="65" width="13.28515625" customWidth="1"/>
    <col min="66" max="66" width="24.42578125" customWidth="1"/>
    <col min="67" max="67" width="20.5703125" customWidth="1"/>
    <col min="68" max="68" width="14.28515625" customWidth="1"/>
    <col min="69" max="69" width="55.7109375" customWidth="1"/>
    <col min="71" max="71" width="35.28515625" customWidth="1"/>
    <col min="72" max="72" width="17.140625" customWidth="1"/>
    <col min="73" max="73" width="20.5703125" customWidth="1"/>
    <col min="74" max="74" width="23.5703125" customWidth="1"/>
    <col min="75" max="75" width="20.28515625" customWidth="1"/>
    <col min="76" max="76" width="17.85546875" customWidth="1"/>
    <col min="78" max="78" width="33.7109375" customWidth="1"/>
    <col min="79" max="79" width="17.140625" customWidth="1"/>
    <col min="80" max="80" width="18.85546875" customWidth="1"/>
    <col min="81" max="81" width="20.5703125" customWidth="1"/>
    <col min="82" max="82" width="19.7109375" customWidth="1"/>
    <col min="83" max="83" width="19.140625" customWidth="1"/>
    <col min="85" max="85" width="58.85546875" customWidth="1"/>
    <col min="86" max="86" width="19.28515625" customWidth="1"/>
    <col min="87" max="87" width="13" customWidth="1"/>
    <col min="88" max="88" width="59.7109375" customWidth="1"/>
    <col min="89" max="89" width="13.28515625" customWidth="1"/>
  </cols>
  <sheetData>
    <row r="1" spans="1:89" ht="15.75" thickBot="1" x14ac:dyDescent="0.3"/>
    <row r="2" spans="1:89" x14ac:dyDescent="0.25">
      <c r="I2" s="61" t="s">
        <v>75</v>
      </c>
      <c r="J2" s="62"/>
      <c r="K2" s="62"/>
      <c r="L2" s="62"/>
      <c r="M2" s="62"/>
      <c r="N2" s="62"/>
      <c r="O2" s="62"/>
      <c r="P2" s="62"/>
      <c r="Q2" s="63"/>
    </row>
    <row r="3" spans="1:89" ht="15.75" thickBot="1" x14ac:dyDescent="0.3">
      <c r="I3" s="64"/>
      <c r="J3" s="65"/>
      <c r="K3" s="65"/>
      <c r="L3" s="65"/>
      <c r="M3" s="65"/>
      <c r="N3" s="65"/>
      <c r="O3" s="65"/>
      <c r="P3" s="65"/>
      <c r="Q3" s="66"/>
    </row>
    <row r="4" spans="1:89" x14ac:dyDescent="0.25">
      <c r="Y4" s="1"/>
      <c r="AB4" s="3"/>
      <c r="AC4" s="4"/>
      <c r="AD4" s="4"/>
      <c r="AE4" s="4"/>
      <c r="AF4" s="4"/>
      <c r="AG4" s="4"/>
      <c r="AH4" s="4"/>
      <c r="AI4" s="4"/>
      <c r="AJ4" s="4"/>
      <c r="AK4" s="5"/>
    </row>
    <row r="5" spans="1:89" x14ac:dyDescent="0.25">
      <c r="AB5" s="6"/>
      <c r="AC5" s="7"/>
      <c r="AD5" s="7"/>
      <c r="AE5" s="7"/>
      <c r="AF5" s="7"/>
      <c r="AG5" s="7"/>
      <c r="AH5" s="7"/>
      <c r="AI5" s="7"/>
      <c r="AJ5" s="7"/>
      <c r="AK5" s="8"/>
    </row>
    <row r="6" spans="1:89" ht="15.75" thickBot="1" x14ac:dyDescent="0.3">
      <c r="A6" s="1"/>
      <c r="B6" s="2" t="s">
        <v>0</v>
      </c>
      <c r="C6" s="2" t="s">
        <v>1</v>
      </c>
      <c r="D6" s="2" t="s">
        <v>37</v>
      </c>
      <c r="E6" s="2" t="s">
        <v>2</v>
      </c>
      <c r="F6" s="2" t="s">
        <v>38</v>
      </c>
      <c r="G6" s="2" t="s">
        <v>16</v>
      </c>
      <c r="H6" s="2" t="s">
        <v>17</v>
      </c>
      <c r="I6" s="2" t="s">
        <v>18</v>
      </c>
      <c r="J6" s="2" t="s">
        <v>19</v>
      </c>
      <c r="K6" s="2" t="s">
        <v>39</v>
      </c>
      <c r="L6" s="2" t="s">
        <v>20</v>
      </c>
      <c r="M6" s="2" t="s">
        <v>28</v>
      </c>
      <c r="N6" s="2" t="s">
        <v>29</v>
      </c>
      <c r="O6" s="2" t="s">
        <v>30</v>
      </c>
      <c r="P6" s="2" t="s">
        <v>31</v>
      </c>
      <c r="Q6" s="2" t="s">
        <v>32</v>
      </c>
      <c r="R6" s="2" t="s">
        <v>33</v>
      </c>
      <c r="S6" s="2" t="s">
        <v>34</v>
      </c>
      <c r="T6" s="2" t="s">
        <v>35</v>
      </c>
      <c r="U6" s="2" t="s">
        <v>36</v>
      </c>
      <c r="X6" s="33" t="s">
        <v>40</v>
      </c>
      <c r="Y6" s="33" t="s">
        <v>37</v>
      </c>
      <c r="Z6" s="33" t="s">
        <v>38</v>
      </c>
      <c r="AA6" s="33" t="s">
        <v>39</v>
      </c>
      <c r="AB6" s="7"/>
      <c r="AC6" s="7" t="s">
        <v>2</v>
      </c>
      <c r="AD6" s="7"/>
      <c r="AE6" s="7"/>
      <c r="AF6" s="7" t="s">
        <v>9</v>
      </c>
      <c r="AG6" s="7"/>
      <c r="AH6" s="7"/>
      <c r="AI6" s="7" t="s">
        <v>20</v>
      </c>
      <c r="AJ6" s="7"/>
      <c r="AK6" s="8"/>
      <c r="AM6" s="36" t="s">
        <v>46</v>
      </c>
      <c r="AO6" s="36" t="s">
        <v>49</v>
      </c>
      <c r="AP6" s="36" t="s">
        <v>37</v>
      </c>
      <c r="AQ6" s="36" t="s">
        <v>38</v>
      </c>
      <c r="AR6" s="36" t="s">
        <v>39</v>
      </c>
      <c r="AS6" s="36" t="s">
        <v>82</v>
      </c>
      <c r="AT6" s="36" t="s">
        <v>83</v>
      </c>
      <c r="AU6" s="36" t="s">
        <v>84</v>
      </c>
      <c r="AV6" s="36" t="s">
        <v>85</v>
      </c>
      <c r="AW6" s="36" t="s">
        <v>86</v>
      </c>
      <c r="AX6" s="36" t="s">
        <v>87</v>
      </c>
      <c r="AY6" s="36" t="s">
        <v>88</v>
      </c>
      <c r="AZ6" s="37" t="s">
        <v>89</v>
      </c>
      <c r="BB6" s="36" t="s">
        <v>56</v>
      </c>
      <c r="BD6" s="37" t="s">
        <v>30</v>
      </c>
      <c r="BE6" s="13" t="s">
        <v>57</v>
      </c>
      <c r="BG6" s="55" t="s">
        <v>37</v>
      </c>
      <c r="BH6" s="55" t="s">
        <v>38</v>
      </c>
      <c r="BI6" s="55" t="s">
        <v>39</v>
      </c>
      <c r="BJ6" s="55" t="s">
        <v>82</v>
      </c>
      <c r="BK6" s="55" t="s">
        <v>83</v>
      </c>
      <c r="BL6" s="55" t="s">
        <v>84</v>
      </c>
      <c r="BM6" s="56" t="s">
        <v>85</v>
      </c>
      <c r="BN6" s="13" t="s">
        <v>86</v>
      </c>
      <c r="BO6" s="57" t="s">
        <v>87</v>
      </c>
      <c r="BP6" s="58" t="s">
        <v>88</v>
      </c>
      <c r="BQ6" s="11" t="s">
        <v>89</v>
      </c>
      <c r="BS6" s="36" t="s">
        <v>64</v>
      </c>
      <c r="BT6" s="36" t="s">
        <v>37</v>
      </c>
      <c r="BU6" s="36" t="s">
        <v>38</v>
      </c>
      <c r="BV6" s="36" t="s">
        <v>39</v>
      </c>
      <c r="BW6" s="36" t="s">
        <v>82</v>
      </c>
      <c r="BX6" s="36" t="s">
        <v>83</v>
      </c>
      <c r="BZ6" s="36" t="s">
        <v>66</v>
      </c>
      <c r="CA6" s="36" t="s">
        <v>37</v>
      </c>
      <c r="CB6" s="36" t="s">
        <v>38</v>
      </c>
      <c r="CC6" s="36" t="s">
        <v>39</v>
      </c>
      <c r="CD6" s="36" t="s">
        <v>82</v>
      </c>
      <c r="CE6" s="37" t="s">
        <v>83</v>
      </c>
      <c r="CG6" s="37" t="s">
        <v>37</v>
      </c>
      <c r="CH6" s="60" t="s">
        <v>38</v>
      </c>
      <c r="CI6" s="20"/>
      <c r="CJ6" s="37" t="s">
        <v>37</v>
      </c>
      <c r="CK6" s="13" t="s">
        <v>38</v>
      </c>
    </row>
    <row r="7" spans="1:89" ht="15.75" thickBot="1" x14ac:dyDescent="0.3">
      <c r="A7" s="1">
        <f ca="1">RANDBETWEEN(1,2)</f>
        <v>1</v>
      </c>
      <c r="B7" s="1" t="str">
        <f ca="1">IF(A7=1,"Men","Women")</f>
        <v>Men</v>
      </c>
      <c r="C7" s="1">
        <f ca="1">RANDBETWEEN(25,45)</f>
        <v>25</v>
      </c>
      <c r="D7" s="1">
        <f ca="1">RANDBETWEEN(1,6)</f>
        <v>6</v>
      </c>
      <c r="E7" s="1" t="str">
        <f ca="1">VLOOKUP(D7,$AB$7:$AC$12,2)</f>
        <v>Architecture</v>
      </c>
      <c r="F7" s="1">
        <f ca="1">RANDBETWEEN(1,6)</f>
        <v>5</v>
      </c>
      <c r="G7" s="1" t="str">
        <f ca="1">VLOOKUP(F7,$AE$7:$AF$12,2)</f>
        <v>Other</v>
      </c>
      <c r="H7" s="1">
        <f ca="1">RANDBETWEEN(0,4)</f>
        <v>0</v>
      </c>
      <c r="I7" s="1">
        <f t="shared" ref="I7:I70" ca="1" si="0">RANDBETWEEN(1,2)</f>
        <v>2</v>
      </c>
      <c r="J7" s="1">
        <f ca="1">RANDBETWEEN(15000,35000)</f>
        <v>26762</v>
      </c>
      <c r="K7" s="1">
        <f ca="1">RANDBETWEEN(1,7)</f>
        <v>4</v>
      </c>
      <c r="L7" s="1" t="str">
        <f ca="1">VLOOKUP(K7,$AH$7:$AI$13,2)</f>
        <v>Sarvoday Nagar</v>
      </c>
      <c r="M7" s="1">
        <f ca="1">J7*RANDBETWEEN(3,6)</f>
        <v>133810</v>
      </c>
      <c r="N7" s="1">
        <f ca="1">RAND()*M7</f>
        <v>59901.588428596799</v>
      </c>
      <c r="O7" s="1">
        <f ca="1">I7*RAND()*J7</f>
        <v>8612.5682942671465</v>
      </c>
      <c r="P7" s="1">
        <f ca="1">RANDBETWEEN(0,O7)</f>
        <v>2394</v>
      </c>
      <c r="Q7" s="1">
        <f ca="1">RAND()*J7*2</f>
        <v>24084.752681587386</v>
      </c>
      <c r="R7">
        <f ca="1">RAND()*J7*1.5</f>
        <v>17649.357270937144</v>
      </c>
      <c r="S7" s="1">
        <f ca="1">M7+O7+R7</f>
        <v>160071.92556520429</v>
      </c>
      <c r="T7" s="1">
        <f ca="1">N7+P7+Q7</f>
        <v>86380.341110184178</v>
      </c>
      <c r="U7" s="1">
        <f ca="1">S7-T7</f>
        <v>73691.584455020115</v>
      </c>
      <c r="X7" s="27" t="s">
        <v>41</v>
      </c>
      <c r="Y7" s="12" t="s">
        <v>42</v>
      </c>
      <c r="Z7" s="12" t="s">
        <v>43</v>
      </c>
      <c r="AA7" s="26" t="s">
        <v>44</v>
      </c>
      <c r="AB7" s="7">
        <v>1</v>
      </c>
      <c r="AC7" s="7" t="s">
        <v>3</v>
      </c>
      <c r="AD7" s="7"/>
      <c r="AE7" s="7">
        <v>1</v>
      </c>
      <c r="AF7" s="7" t="s">
        <v>10</v>
      </c>
      <c r="AG7" s="7"/>
      <c r="AH7" s="7">
        <v>1</v>
      </c>
      <c r="AI7" s="7" t="s">
        <v>21</v>
      </c>
      <c r="AJ7" s="7"/>
      <c r="AK7" s="8"/>
      <c r="AM7" s="33" t="s">
        <v>45</v>
      </c>
      <c r="AO7" s="27" t="s">
        <v>5</v>
      </c>
      <c r="AP7" s="27" t="s">
        <v>6</v>
      </c>
      <c r="AQ7" s="27" t="s">
        <v>3</v>
      </c>
      <c r="AR7" s="27" t="s">
        <v>4</v>
      </c>
      <c r="AS7" s="27" t="s">
        <v>47</v>
      </c>
      <c r="AT7" s="27" t="s">
        <v>48</v>
      </c>
      <c r="AU7" s="12" t="s">
        <v>50</v>
      </c>
      <c r="AV7" s="26" t="s">
        <v>51</v>
      </c>
      <c r="AW7" s="27" t="s">
        <v>52</v>
      </c>
      <c r="AX7" s="27" t="s">
        <v>53</v>
      </c>
      <c r="AY7" s="27" t="s">
        <v>54</v>
      </c>
      <c r="AZ7" s="28" t="s">
        <v>55</v>
      </c>
      <c r="BA7" s="1"/>
      <c r="BB7" s="33">
        <f ca="1">AVERAGE(Table1[Income])</f>
        <v>25515.15182186235</v>
      </c>
      <c r="BD7" s="34">
        <f ca="1">Table1[[#This Row],[Car Value]]/Table1[[#This Row],[Cars]]</f>
        <v>4306.2841471335732</v>
      </c>
      <c r="BE7" s="13">
        <f ca="1">AVERAGE(BD7:BD500)</f>
        <v>13017.149198520918</v>
      </c>
      <c r="BG7" s="29" t="s">
        <v>60</v>
      </c>
      <c r="BH7" s="29"/>
      <c r="BI7" s="29"/>
      <c r="BJ7" s="29"/>
      <c r="BK7" s="29"/>
      <c r="BL7" s="29"/>
      <c r="BM7" s="30"/>
      <c r="BN7" s="12" t="s">
        <v>61</v>
      </c>
      <c r="BO7" s="14" t="s">
        <v>62</v>
      </c>
      <c r="BP7" s="15">
        <f>Sheet2!U17</f>
        <v>0.2</v>
      </c>
      <c r="BQ7" s="17" t="s">
        <v>63</v>
      </c>
      <c r="BS7" s="28" t="s">
        <v>21</v>
      </c>
      <c r="BT7" s="12" t="s">
        <v>27</v>
      </c>
      <c r="BU7" s="12" t="s">
        <v>25</v>
      </c>
      <c r="BV7" s="14" t="s">
        <v>65</v>
      </c>
      <c r="BW7" s="14" t="s">
        <v>24</v>
      </c>
      <c r="BX7" s="29" t="s">
        <v>23</v>
      </c>
      <c r="BZ7" s="27" t="s">
        <v>5</v>
      </c>
      <c r="CA7" s="12" t="s">
        <v>6</v>
      </c>
      <c r="CB7" s="27" t="s">
        <v>3</v>
      </c>
      <c r="CC7" s="12" t="s">
        <v>4</v>
      </c>
      <c r="CD7" s="27" t="s">
        <v>47</v>
      </c>
      <c r="CE7" s="12" t="s">
        <v>48</v>
      </c>
      <c r="CG7" s="28" t="s">
        <v>67</v>
      </c>
      <c r="CH7" s="59">
        <f ca="1">SUM(CG9:CG501)/COUNT(CG9:CG501)</f>
        <v>0.97971602434077076</v>
      </c>
      <c r="CJ7" s="28" t="s">
        <v>68</v>
      </c>
      <c r="CK7" s="12">
        <f>Sheet2!W17</f>
        <v>100000</v>
      </c>
    </row>
    <row r="8" spans="1:89" ht="15.75" thickBot="1" x14ac:dyDescent="0.3">
      <c r="A8" s="1">
        <f t="shared" ref="A8:A71" ca="1" si="1">RANDBETWEEN(1,2)</f>
        <v>2</v>
      </c>
      <c r="B8" s="1" t="str">
        <f t="shared" ref="B8:B71" ca="1" si="2">IF(A8=1,"Men","Women")</f>
        <v>Women</v>
      </c>
      <c r="C8" s="1">
        <f t="shared" ref="C8:C71" ca="1" si="3">RANDBETWEEN(25,45)</f>
        <v>45</v>
      </c>
      <c r="D8" s="1">
        <f t="shared" ref="D8:D71" ca="1" si="4">RANDBETWEEN(1,6)</f>
        <v>1</v>
      </c>
      <c r="E8" s="1" t="str">
        <f t="shared" ref="E8:E71" ca="1" si="5">VLOOKUP(D8,$AB$7:$AC$12,2)</f>
        <v>Health</v>
      </c>
      <c r="F8" s="1">
        <f t="shared" ref="F8:F71" ca="1" si="6">RANDBETWEEN(1,6)</f>
        <v>1</v>
      </c>
      <c r="G8" s="1" t="str">
        <f t="shared" ref="G8:G71" ca="1" si="7">VLOOKUP(F8,$AE$7:$AF$12,2)</f>
        <v>Doctor</v>
      </c>
      <c r="H8" s="1">
        <f t="shared" ref="H8:H71" ca="1" si="8">RANDBETWEEN(0,4)</f>
        <v>1</v>
      </c>
      <c r="I8" s="1">
        <f t="shared" ca="1" si="0"/>
        <v>2</v>
      </c>
      <c r="J8" s="1">
        <f t="shared" ref="J8:J71" ca="1" si="9">RANDBETWEEN(15000,35000)</f>
        <v>34131</v>
      </c>
      <c r="K8" s="1">
        <f t="shared" ref="K8:K71" ca="1" si="10">RANDBETWEEN(1,7)</f>
        <v>3</v>
      </c>
      <c r="L8" s="1" t="str">
        <f t="shared" ref="L8:L71" ca="1" si="11">VLOOKUP(K8,$AH$7:$AI$13,2)</f>
        <v>Nardas Nagar</v>
      </c>
      <c r="M8" s="1">
        <f t="shared" ref="M8:M16" ca="1" si="12">J8*RANDBETWEEN(3,6)</f>
        <v>102393</v>
      </c>
      <c r="N8" s="1">
        <f t="shared" ref="N8:N71" ca="1" si="13">RAND()*M8</f>
        <v>48411.069423096291</v>
      </c>
      <c r="O8" s="1">
        <f t="shared" ref="O8:O16" ca="1" si="14">I8*RAND()*J8</f>
        <v>26674.775521324438</v>
      </c>
      <c r="P8" s="1">
        <f t="shared" ref="P8:P71" ca="1" si="15">RANDBETWEEN(0,O8)</f>
        <v>24752</v>
      </c>
      <c r="Q8" s="1">
        <f t="shared" ref="Q8:Q16" ca="1" si="16">RAND()*J8*2</f>
        <v>58788.795256863566</v>
      </c>
      <c r="R8">
        <f t="shared" ref="R8:R16" ca="1" si="17">RAND()*J8*1.5</f>
        <v>29955.557728762717</v>
      </c>
      <c r="S8" s="1">
        <f t="shared" ref="S8:S16" ca="1" si="18">M8+O8+R8</f>
        <v>159023.33325008716</v>
      </c>
      <c r="T8" s="1">
        <f t="shared" ref="T8:T16" ca="1" si="19">N8+P8+Q8</f>
        <v>131951.86467995984</v>
      </c>
      <c r="U8" s="1">
        <f t="shared" ref="U8:U16" ca="1" si="20">S8-T8</f>
        <v>27071.468570127327</v>
      </c>
      <c r="X8" s="33">
        <f ca="1">IF(B7="Men",1,0)</f>
        <v>1</v>
      </c>
      <c r="Y8" s="33">
        <f ca="1">IF(B7="Women",1,0)</f>
        <v>0</v>
      </c>
      <c r="Z8" s="33">
        <f ca="1">SUM(X8:X500)</f>
        <v>250</v>
      </c>
      <c r="AA8" s="33">
        <f ca="1">SUM(Y8:Y500)</f>
        <v>243</v>
      </c>
      <c r="AB8" s="7">
        <v>2</v>
      </c>
      <c r="AC8" s="7" t="s">
        <v>4</v>
      </c>
      <c r="AD8" s="7"/>
      <c r="AE8" s="7">
        <v>2</v>
      </c>
      <c r="AF8" s="7" t="s">
        <v>13</v>
      </c>
      <c r="AG8" s="7"/>
      <c r="AH8" s="7">
        <v>2</v>
      </c>
      <c r="AI8" s="7" t="s">
        <v>22</v>
      </c>
      <c r="AJ8" s="7"/>
      <c r="AK8" s="8"/>
      <c r="AM8" s="54">
        <f ca="1">AVERAGE(Table1[Age])</f>
        <v>35.317813765182187</v>
      </c>
      <c r="AO8" s="31">
        <f ca="1">IF(E7="Teaching",1,0)</f>
        <v>0</v>
      </c>
      <c r="AP8" s="31">
        <f ca="1">IF(E7="IT",1,0)</f>
        <v>0</v>
      </c>
      <c r="AQ8" s="31">
        <f ca="1">IF(E7="Health",1,0)</f>
        <v>0</v>
      </c>
      <c r="AR8" s="31">
        <f ca="1">IF(E7="Construction",1,0)</f>
        <v>0</v>
      </c>
      <c r="AS8" s="31">
        <f ca="1">IF(E7="Architecture",1,0)</f>
        <v>1</v>
      </c>
      <c r="AT8" s="32">
        <f ca="1">IF(E7="General Work",1,0)</f>
        <v>0</v>
      </c>
      <c r="AU8" s="12">
        <f t="shared" ref="AU8:AZ8" ca="1" si="21">SUM(AO8:AO500)</f>
        <v>78</v>
      </c>
      <c r="AV8" s="35">
        <f t="shared" ca="1" si="21"/>
        <v>82</v>
      </c>
      <c r="AW8" s="36">
        <f t="shared" ca="1" si="21"/>
        <v>89</v>
      </c>
      <c r="AX8" s="36">
        <f t="shared" ca="1" si="21"/>
        <v>79</v>
      </c>
      <c r="AY8" s="36">
        <f t="shared" ca="1" si="21"/>
        <v>73</v>
      </c>
      <c r="AZ8" s="37">
        <f t="shared" ca="1" si="21"/>
        <v>0</v>
      </c>
      <c r="BD8" s="34">
        <f ca="1">Table1[[#This Row],[Car Value]]/Table1[[#This Row],[Cars]]</f>
        <v>13337.387760662219</v>
      </c>
      <c r="BG8" s="27" t="s">
        <v>59</v>
      </c>
      <c r="BH8" s="12">
        <f>Sheet2!S17</f>
        <v>100000</v>
      </c>
      <c r="BI8" s="26" t="s">
        <v>58</v>
      </c>
      <c r="BJ8" s="27"/>
      <c r="BK8" s="27"/>
      <c r="BL8" s="27"/>
      <c r="BM8" s="28"/>
      <c r="BN8" s="16">
        <f ca="1">Table1[[#This Row],[Mortage Value]]/Table1[[#This Row],[Value of House]]</f>
        <v>0.47279666991978253</v>
      </c>
      <c r="BO8" s="1">
        <f t="shared" ref="BO8:BO71" ca="1" si="22">IF(BN8&lt;$BP$7,1,0)</f>
        <v>0</v>
      </c>
      <c r="BP8" s="1"/>
      <c r="BQ8" s="12" t="e">
        <f ca="1">SUM(BO8:BO501)</f>
        <v>#VALUE!</v>
      </c>
      <c r="BS8" s="33">
        <v>0</v>
      </c>
      <c r="BT8" s="33">
        <v>0</v>
      </c>
      <c r="BU8" s="33">
        <v>0</v>
      </c>
      <c r="BV8" s="33">
        <v>0</v>
      </c>
      <c r="BW8" s="33">
        <v>0</v>
      </c>
      <c r="BX8" s="33">
        <v>0</v>
      </c>
      <c r="BZ8" s="31">
        <f ca="1">IF(E7="Teaching",J7,0)</f>
        <v>0</v>
      </c>
      <c r="CA8" s="31">
        <f ca="1">IF(E7="IT",J7,0)</f>
        <v>0</v>
      </c>
      <c r="CB8" s="31">
        <f ca="1">IF(E7="Health",J7,0)</f>
        <v>0</v>
      </c>
      <c r="CC8" s="31">
        <f ca="1">IF(E7="Construction",J7,0)</f>
        <v>0</v>
      </c>
      <c r="CD8" s="31">
        <f ca="1">IF(E7="Architecture",J7,0)</f>
        <v>26762</v>
      </c>
      <c r="CE8" s="32">
        <f ca="1">IF(E7="General Work",J7,0)</f>
        <v>0</v>
      </c>
      <c r="CG8" s="7"/>
      <c r="CH8" s="7"/>
      <c r="CJ8" s="5"/>
    </row>
    <row r="9" spans="1:89" ht="15.75" thickBot="1" x14ac:dyDescent="0.3">
      <c r="A9" s="1">
        <f t="shared" ca="1" si="1"/>
        <v>1</v>
      </c>
      <c r="B9" s="1" t="str">
        <f t="shared" ca="1" si="2"/>
        <v>Men</v>
      </c>
      <c r="C9" s="1">
        <f t="shared" ca="1" si="3"/>
        <v>29</v>
      </c>
      <c r="D9" s="1">
        <f t="shared" ca="1" si="4"/>
        <v>3</v>
      </c>
      <c r="E9" s="1" t="str">
        <f t="shared" ca="1" si="5"/>
        <v>Teaching</v>
      </c>
      <c r="F9" s="1">
        <f t="shared" ca="1" si="6"/>
        <v>5</v>
      </c>
      <c r="G9" s="1" t="str">
        <f t="shared" ca="1" si="7"/>
        <v>Other</v>
      </c>
      <c r="H9" s="1">
        <f t="shared" ca="1" si="8"/>
        <v>2</v>
      </c>
      <c r="I9" s="1">
        <f t="shared" ca="1" si="0"/>
        <v>1</v>
      </c>
      <c r="J9" s="1">
        <f t="shared" ca="1" si="9"/>
        <v>32217</v>
      </c>
      <c r="K9" s="1">
        <f t="shared" ca="1" si="10"/>
        <v>6</v>
      </c>
      <c r="L9" s="1" t="str">
        <f t="shared" ca="1" si="11"/>
        <v>Bhandup Station road</v>
      </c>
      <c r="M9" s="1">
        <f t="shared" ca="1" si="12"/>
        <v>193302</v>
      </c>
      <c r="N9" s="1">
        <f t="shared" ca="1" si="13"/>
        <v>111347.0426187009</v>
      </c>
      <c r="O9" s="1">
        <f t="shared" ca="1" si="14"/>
        <v>22129.616685912388</v>
      </c>
      <c r="P9" s="1">
        <f t="shared" ca="1" si="15"/>
        <v>17788</v>
      </c>
      <c r="Q9" s="1">
        <f t="shared" ca="1" si="16"/>
        <v>9206.0367175408646</v>
      </c>
      <c r="R9">
        <f t="shared" ca="1" si="17"/>
        <v>33565.583626079846</v>
      </c>
      <c r="S9" s="1">
        <f t="shared" ca="1" si="18"/>
        <v>248997.20031199223</v>
      </c>
      <c r="T9" s="1">
        <f t="shared" ca="1" si="19"/>
        <v>138341.07933624176</v>
      </c>
      <c r="U9" s="1">
        <f t="shared" ca="1" si="20"/>
        <v>110656.12097575047</v>
      </c>
      <c r="X9" s="33">
        <f t="shared" ref="X9:X72" ca="1" si="23">IF(B8="Men",1,0)</f>
        <v>0</v>
      </c>
      <c r="Y9" s="33">
        <f t="shared" ref="Y9:Y72" ca="1" si="24">IF(B8="Women",1,0)</f>
        <v>1</v>
      </c>
      <c r="Z9" s="33"/>
      <c r="AA9" s="33"/>
      <c r="AB9" s="7">
        <v>3</v>
      </c>
      <c r="AC9" s="7" t="s">
        <v>5</v>
      </c>
      <c r="AD9" s="7"/>
      <c r="AE9" s="7">
        <v>3</v>
      </c>
      <c r="AF9" s="7" t="s">
        <v>11</v>
      </c>
      <c r="AG9" s="7"/>
      <c r="AH9" s="7">
        <v>3</v>
      </c>
      <c r="AI9" s="7" t="s">
        <v>23</v>
      </c>
      <c r="AJ9" s="7"/>
      <c r="AK9" s="8"/>
      <c r="AM9" s="7"/>
      <c r="AO9" s="33">
        <f t="shared" ref="AO9:AO72" ca="1" si="25">IF(E8="Teaching",1,0)</f>
        <v>0</v>
      </c>
      <c r="AP9" s="33">
        <f t="shared" ref="AP9:AP72" ca="1" si="26">IF(E8="IT",1,0)</f>
        <v>0</v>
      </c>
      <c r="AQ9" s="33">
        <f t="shared" ref="AQ9:AQ72" ca="1" si="27">IF(E8="Health",1,0)</f>
        <v>1</v>
      </c>
      <c r="AR9" s="33">
        <f t="shared" ref="AR9:AR72" ca="1" si="28">IF(E8="Construction",1,0)</f>
        <v>0</v>
      </c>
      <c r="AS9" s="33">
        <f t="shared" ref="AS9:AS72" ca="1" si="29">IF(E8="Architecture",1,0)</f>
        <v>0</v>
      </c>
      <c r="AT9" s="34">
        <f t="shared" ref="AT9:AT72" ca="1" si="30">IF(E8="General Work",1,0)</f>
        <v>0</v>
      </c>
      <c r="AU9" s="33"/>
      <c r="AV9" s="1"/>
      <c r="AW9" s="1"/>
      <c r="AX9" s="1"/>
      <c r="AY9" s="1"/>
      <c r="AZ9" s="1"/>
      <c r="BD9" s="34">
        <f ca="1">Table1[[#This Row],[Car Value]]/Table1[[#This Row],[Cars]]</f>
        <v>22129.616685912388</v>
      </c>
      <c r="BG9" s="32">
        <f t="shared" ref="BG9:BG72" ca="1" si="31">IF(Q7&gt;$BH$8,1,0)</f>
        <v>0</v>
      </c>
      <c r="BI9" s="26">
        <f ca="1">SUM(BG9:BG501)</f>
        <v>0</v>
      </c>
      <c r="BJ9" s="27"/>
      <c r="BK9" s="27"/>
      <c r="BL9" s="27"/>
      <c r="BM9" s="28"/>
      <c r="BN9" s="16">
        <f ca="1">Table1[[#This Row],[Mortage Value]]/Table1[[#This Row],[Value of House]]</f>
        <v>0.57602633505447898</v>
      </c>
      <c r="BO9" s="1">
        <f t="shared" ca="1" si="22"/>
        <v>0</v>
      </c>
      <c r="BP9" s="1"/>
      <c r="BS9" s="33">
        <v>0</v>
      </c>
      <c r="BT9" s="33">
        <v>0</v>
      </c>
      <c r="BU9" s="33">
        <v>0</v>
      </c>
      <c r="BV9" s="33">
        <v>0</v>
      </c>
      <c r="BW9" s="33">
        <v>0</v>
      </c>
      <c r="BX9" s="33">
        <v>0</v>
      </c>
      <c r="BZ9" s="33">
        <f t="shared" ref="BZ9:BZ72" ca="1" si="32">IF(E8="Teaching",J8,0)</f>
        <v>0</v>
      </c>
      <c r="CA9" s="33">
        <f t="shared" ref="CA9:CA72" ca="1" si="33">IF(E8="IT",J8,0)</f>
        <v>0</v>
      </c>
      <c r="CB9" s="33">
        <f t="shared" ref="CB9:CB72" ca="1" si="34">IF(E8="Health",J8,0)</f>
        <v>34131</v>
      </c>
      <c r="CC9" s="33">
        <f t="shared" ref="CC9:CC72" ca="1" si="35">IF(E8="Construction",J8,0)</f>
        <v>0</v>
      </c>
      <c r="CD9" s="33">
        <f t="shared" ref="CD9:CD72" ca="1" si="36">IF(E8="Architecture",J8,0)</f>
        <v>0</v>
      </c>
      <c r="CE9" s="19">
        <f t="shared" ref="CE9:CE10" ca="1" si="37">IF(E8="General Work",J8,0)</f>
        <v>0</v>
      </c>
      <c r="CG9" s="33">
        <v>1</v>
      </c>
      <c r="CH9" s="7"/>
      <c r="CJ9" s="34">
        <f t="shared" ref="CJ9:CJ72" ca="1" si="38">IF(U7&gt;CK7,C7,0)</f>
        <v>0</v>
      </c>
    </row>
    <row r="10" spans="1:89" x14ac:dyDescent="0.25">
      <c r="A10" s="1">
        <f t="shared" ca="1" si="1"/>
        <v>1</v>
      </c>
      <c r="B10" s="1" t="str">
        <f t="shared" ca="1" si="2"/>
        <v>Men</v>
      </c>
      <c r="C10" s="1">
        <f t="shared" ca="1" si="3"/>
        <v>29</v>
      </c>
      <c r="D10" s="1">
        <f t="shared" ca="1" si="4"/>
        <v>2</v>
      </c>
      <c r="E10" s="1" t="str">
        <f t="shared" ca="1" si="5"/>
        <v>Construction</v>
      </c>
      <c r="F10" s="1">
        <f t="shared" ca="1" si="6"/>
        <v>6</v>
      </c>
      <c r="G10" s="1" t="str">
        <f t="shared" ca="1" si="7"/>
        <v>Architech</v>
      </c>
      <c r="H10" s="1">
        <f t="shared" ca="1" si="8"/>
        <v>4</v>
      </c>
      <c r="I10" s="1">
        <f t="shared" ca="1" si="0"/>
        <v>1</v>
      </c>
      <c r="J10" s="1">
        <f t="shared" ca="1" si="9"/>
        <v>30831</v>
      </c>
      <c r="K10" s="1">
        <f t="shared" ca="1" si="10"/>
        <v>4</v>
      </c>
      <c r="L10" s="1" t="str">
        <f t="shared" ca="1" si="11"/>
        <v>Sarvoday Nagar</v>
      </c>
      <c r="M10" s="1">
        <f t="shared" ca="1" si="12"/>
        <v>92493</v>
      </c>
      <c r="N10" s="1">
        <f t="shared" ca="1" si="13"/>
        <v>28180.083736546159</v>
      </c>
      <c r="O10" s="1">
        <f t="shared" ca="1" si="14"/>
        <v>16229.162083266792</v>
      </c>
      <c r="P10" s="1">
        <f t="shared" ca="1" si="15"/>
        <v>13385</v>
      </c>
      <c r="Q10" s="1">
        <f t="shared" ca="1" si="16"/>
        <v>47388.944949053206</v>
      </c>
      <c r="R10">
        <f t="shared" ca="1" si="17"/>
        <v>43406.991120687817</v>
      </c>
      <c r="S10" s="1">
        <f t="shared" ca="1" si="18"/>
        <v>152129.15320395463</v>
      </c>
      <c r="T10" s="1">
        <f t="shared" ca="1" si="19"/>
        <v>88954.028685599362</v>
      </c>
      <c r="U10" s="1">
        <f t="shared" ca="1" si="20"/>
        <v>63175.124518355267</v>
      </c>
      <c r="X10" s="33">
        <f t="shared" ca="1" si="23"/>
        <v>1</v>
      </c>
      <c r="Y10" s="33">
        <f t="shared" ca="1" si="24"/>
        <v>0</v>
      </c>
      <c r="Z10" s="33"/>
      <c r="AA10" s="33"/>
      <c r="AB10" s="7">
        <v>4</v>
      </c>
      <c r="AC10" s="7" t="s">
        <v>6</v>
      </c>
      <c r="AD10" s="7"/>
      <c r="AE10" s="7">
        <v>4</v>
      </c>
      <c r="AF10" s="7" t="s">
        <v>12</v>
      </c>
      <c r="AG10" s="7"/>
      <c r="AH10" s="7">
        <v>4</v>
      </c>
      <c r="AI10" s="7" t="s">
        <v>24</v>
      </c>
      <c r="AJ10" s="7"/>
      <c r="AK10" s="8"/>
      <c r="AO10" s="33">
        <f t="shared" ca="1" si="25"/>
        <v>1</v>
      </c>
      <c r="AP10" s="33">
        <f t="shared" ca="1" si="26"/>
        <v>0</v>
      </c>
      <c r="AQ10" s="33">
        <f t="shared" ca="1" si="27"/>
        <v>0</v>
      </c>
      <c r="AR10" s="33">
        <f t="shared" ca="1" si="28"/>
        <v>0</v>
      </c>
      <c r="AS10" s="33">
        <f t="shared" ca="1" si="29"/>
        <v>0</v>
      </c>
      <c r="AT10" s="34">
        <f t="shared" ca="1" si="30"/>
        <v>0</v>
      </c>
      <c r="AU10" s="33"/>
      <c r="AV10" s="1"/>
      <c r="AW10" s="1"/>
      <c r="AX10" s="1"/>
      <c r="AY10" s="1"/>
      <c r="AZ10" s="1"/>
      <c r="BD10" s="34">
        <f ca="1">Table1[[#This Row],[Car Value]]/Table1[[#This Row],[Cars]]</f>
        <v>16229.162083266792</v>
      </c>
      <c r="BG10" s="34">
        <f t="shared" ca="1" si="31"/>
        <v>0</v>
      </c>
      <c r="BN10" s="16">
        <f ca="1">Table1[[#This Row],[Mortage Value]]/Table1[[#This Row],[Value of House]]</f>
        <v>0.30467261021424497</v>
      </c>
      <c r="BO10" s="1">
        <f t="shared" ca="1" si="22"/>
        <v>0</v>
      </c>
      <c r="BP10" s="1"/>
      <c r="BS10" s="33" t="b">
        <f ca="1">BU10=IF(L9="Ganesh Nagar",J9,0)</f>
        <v>1</v>
      </c>
      <c r="BT10" s="33">
        <f ca="1">IF(L9="Tank Road",J9,0)</f>
        <v>0</v>
      </c>
      <c r="BU10" s="33">
        <f ca="1">IF(L9="Shivaji Talao",J9,0)</f>
        <v>0</v>
      </c>
      <c r="BV10" s="33">
        <f ca="1">IF(L9="Bhandup Station Road",J9,0)</f>
        <v>32217</v>
      </c>
      <c r="BW10" s="33">
        <f ca="1">IF(L9="Sarvoday Nagar",J9,0)</f>
        <v>0</v>
      </c>
      <c r="BX10" s="33">
        <f ca="1">IF(L9="Nardas Nagar",J9,0)</f>
        <v>0</v>
      </c>
      <c r="BZ10" s="33">
        <f t="shared" ca="1" si="32"/>
        <v>32217</v>
      </c>
      <c r="CA10" s="33">
        <f t="shared" ca="1" si="33"/>
        <v>0</v>
      </c>
      <c r="CB10" s="33">
        <f t="shared" ca="1" si="34"/>
        <v>0</v>
      </c>
      <c r="CC10" s="33">
        <f t="shared" ca="1" si="35"/>
        <v>0</v>
      </c>
      <c r="CD10" s="33">
        <f t="shared" ca="1" si="36"/>
        <v>0</v>
      </c>
      <c r="CE10" s="34">
        <f t="shared" ca="1" si="37"/>
        <v>0</v>
      </c>
      <c r="CG10" s="33">
        <f t="shared" ref="CG10:CG73" ca="1" si="39">IF(T7&gt;J7,1,0)</f>
        <v>1</v>
      </c>
      <c r="CH10" s="7"/>
      <c r="CJ10" s="34">
        <f t="shared" ca="1" si="38"/>
        <v>45</v>
      </c>
    </row>
    <row r="11" spans="1:89" x14ac:dyDescent="0.25">
      <c r="A11" s="1">
        <f t="shared" ca="1" si="1"/>
        <v>2</v>
      </c>
      <c r="B11" s="1" t="str">
        <f t="shared" ca="1" si="2"/>
        <v>Women</v>
      </c>
      <c r="C11" s="1">
        <f t="shared" ca="1" si="3"/>
        <v>39</v>
      </c>
      <c r="D11" s="1">
        <f t="shared" ca="1" si="4"/>
        <v>1</v>
      </c>
      <c r="E11" s="1" t="str">
        <f t="shared" ca="1" si="5"/>
        <v>Health</v>
      </c>
      <c r="F11" s="1">
        <f t="shared" ca="1" si="6"/>
        <v>3</v>
      </c>
      <c r="G11" s="1" t="str">
        <f t="shared" ca="1" si="7"/>
        <v>B.ED</v>
      </c>
      <c r="H11" s="1">
        <f t="shared" ca="1" si="8"/>
        <v>4</v>
      </c>
      <c r="I11" s="1">
        <f t="shared" ca="1" si="0"/>
        <v>1</v>
      </c>
      <c r="J11" s="1">
        <f t="shared" ca="1" si="9"/>
        <v>22478</v>
      </c>
      <c r="K11" s="1">
        <f t="shared" ca="1" si="10"/>
        <v>2</v>
      </c>
      <c r="L11" s="1" t="str">
        <f t="shared" ca="1" si="11"/>
        <v>Tembhipada Road</v>
      </c>
      <c r="M11" s="1">
        <f t="shared" ca="1" si="12"/>
        <v>67434</v>
      </c>
      <c r="N11" s="1">
        <f t="shared" ca="1" si="13"/>
        <v>18716.43241285126</v>
      </c>
      <c r="O11" s="1">
        <f t="shared" ca="1" si="14"/>
        <v>5604.8832504623524</v>
      </c>
      <c r="P11" s="1">
        <f t="shared" ca="1" si="15"/>
        <v>4990</v>
      </c>
      <c r="Q11" s="1">
        <f t="shared" ca="1" si="16"/>
        <v>44765.086637806249</v>
      </c>
      <c r="R11">
        <f t="shared" ca="1" si="17"/>
        <v>26380.742934012196</v>
      </c>
      <c r="S11" s="1">
        <f t="shared" ca="1" si="18"/>
        <v>99419.62618447456</v>
      </c>
      <c r="T11" s="1">
        <f t="shared" ca="1" si="19"/>
        <v>68471.519050657516</v>
      </c>
      <c r="U11" s="1">
        <f t="shared" ca="1" si="20"/>
        <v>30948.107133817044</v>
      </c>
      <c r="X11" s="33">
        <f t="shared" ca="1" si="23"/>
        <v>1</v>
      </c>
      <c r="Y11" s="33">
        <f t="shared" ca="1" si="24"/>
        <v>0</v>
      </c>
      <c r="Z11" s="33"/>
      <c r="AA11" s="33"/>
      <c r="AB11" s="7">
        <v>5</v>
      </c>
      <c r="AC11" s="7" t="s">
        <v>7</v>
      </c>
      <c r="AD11" s="7"/>
      <c r="AE11" s="7">
        <v>5</v>
      </c>
      <c r="AF11" s="7" t="s">
        <v>14</v>
      </c>
      <c r="AG11" s="7"/>
      <c r="AH11" s="7">
        <v>5</v>
      </c>
      <c r="AI11" s="7" t="s">
        <v>25</v>
      </c>
      <c r="AJ11" s="7"/>
      <c r="AK11" s="8"/>
      <c r="AO11" s="33">
        <f t="shared" ca="1" si="25"/>
        <v>0</v>
      </c>
      <c r="AP11" s="33">
        <f t="shared" ca="1" si="26"/>
        <v>0</v>
      </c>
      <c r="AQ11" s="33">
        <f t="shared" ca="1" si="27"/>
        <v>0</v>
      </c>
      <c r="AR11" s="33">
        <f t="shared" ca="1" si="28"/>
        <v>1</v>
      </c>
      <c r="AS11" s="33">
        <f t="shared" ca="1" si="29"/>
        <v>0</v>
      </c>
      <c r="AT11" s="34">
        <f t="shared" ca="1" si="30"/>
        <v>0</v>
      </c>
      <c r="AU11" s="33"/>
      <c r="AV11" s="1"/>
      <c r="AW11" s="1"/>
      <c r="AX11" s="1"/>
      <c r="AY11" s="1"/>
      <c r="AZ11" s="1"/>
      <c r="BD11" s="34">
        <f ca="1">Table1[[#This Row],[Car Value]]/Table1[[#This Row],[Cars]]</f>
        <v>5604.8832504623524</v>
      </c>
      <c r="BG11" s="34">
        <f t="shared" ca="1" si="31"/>
        <v>0</v>
      </c>
      <c r="BN11" s="16">
        <f ca="1">Table1[[#This Row],[Mortage Value]]/Table1[[#This Row],[Value of House]]</f>
        <v>0.27755186423541922</v>
      </c>
      <c r="BO11" s="1">
        <f t="shared" ca="1" si="22"/>
        <v>0</v>
      </c>
      <c r="BP11" s="1"/>
      <c r="BS11" s="33">
        <f t="shared" ref="BS11:BS74" ca="1" si="40">IF(L10="Ganesh Nagar",J10,0)</f>
        <v>0</v>
      </c>
      <c r="BT11" s="33">
        <f t="shared" ref="BT11:BT74" ca="1" si="41">IF(L10="Tank Road",J10,0)</f>
        <v>0</v>
      </c>
      <c r="BU11" s="33">
        <f t="shared" ref="BU11:BU74" ca="1" si="42">IF(L10="Shivaji Talao",J10,0)</f>
        <v>0</v>
      </c>
      <c r="BV11" s="33">
        <f t="shared" ref="BV11:BV74" ca="1" si="43">IF(L10="Bhandup Station Road",J10,0)</f>
        <v>0</v>
      </c>
      <c r="BW11" s="33">
        <f t="shared" ref="BW11:BW74" ca="1" si="44">IF(L10="Sarvoday Nagar",J10,0)</f>
        <v>30831</v>
      </c>
      <c r="BX11" s="33">
        <f t="shared" ref="BX11:BX74" ca="1" si="45">IF(L10="Nardas Nagar",J10,0)</f>
        <v>0</v>
      </c>
      <c r="BZ11" s="33">
        <f t="shared" ca="1" si="32"/>
        <v>0</v>
      </c>
      <c r="CA11" s="33">
        <f t="shared" ca="1" si="33"/>
        <v>0</v>
      </c>
      <c r="CB11" s="33">
        <f t="shared" ca="1" si="34"/>
        <v>0</v>
      </c>
      <c r="CC11" s="33">
        <f t="shared" ca="1" si="35"/>
        <v>30831</v>
      </c>
      <c r="CD11" s="33">
        <f t="shared" ca="1" si="36"/>
        <v>0</v>
      </c>
      <c r="CE11" s="34">
        <f t="shared" ref="CE11:CE72" ca="1" si="46">IF(E10="General Work",J10,0)</f>
        <v>0</v>
      </c>
      <c r="CG11" s="33">
        <f t="shared" ca="1" si="39"/>
        <v>1</v>
      </c>
      <c r="CH11" s="7"/>
      <c r="CJ11" s="34">
        <f t="shared" ca="1" si="38"/>
        <v>29</v>
      </c>
    </row>
    <row r="12" spans="1:89" x14ac:dyDescent="0.25">
      <c r="A12" s="1">
        <f t="shared" ca="1" si="1"/>
        <v>1</v>
      </c>
      <c r="B12" s="1" t="str">
        <f t="shared" ca="1" si="2"/>
        <v>Men</v>
      </c>
      <c r="C12" s="1">
        <f t="shared" ca="1" si="3"/>
        <v>40</v>
      </c>
      <c r="D12" s="1">
        <f t="shared" ca="1" si="4"/>
        <v>2</v>
      </c>
      <c r="E12" s="1" t="str">
        <f t="shared" ca="1" si="5"/>
        <v>Construction</v>
      </c>
      <c r="F12" s="1">
        <f t="shared" ca="1" si="6"/>
        <v>5</v>
      </c>
      <c r="G12" s="1" t="str">
        <f t="shared" ca="1" si="7"/>
        <v>Other</v>
      </c>
      <c r="H12" s="1">
        <f t="shared" ca="1" si="8"/>
        <v>4</v>
      </c>
      <c r="I12" s="1">
        <f t="shared" ca="1" si="0"/>
        <v>2</v>
      </c>
      <c r="J12" s="1">
        <f t="shared" ca="1" si="9"/>
        <v>31328</v>
      </c>
      <c r="K12" s="1">
        <f t="shared" ca="1" si="10"/>
        <v>5</v>
      </c>
      <c r="L12" s="1" t="str">
        <f ca="1">VLOOKUP(K12,$AH$7:$AI$13,2)</f>
        <v>Shivaji Talao</v>
      </c>
      <c r="M12" s="1">
        <f t="shared" ca="1" si="12"/>
        <v>93984</v>
      </c>
      <c r="N12" s="1">
        <f t="shared" ca="1" si="13"/>
        <v>22314.183643576256</v>
      </c>
      <c r="O12" s="1">
        <f t="shared" ca="1" si="14"/>
        <v>27316.93007956279</v>
      </c>
      <c r="P12" s="1">
        <f t="shared" ca="1" si="15"/>
        <v>12480</v>
      </c>
      <c r="Q12" s="1">
        <f t="shared" ca="1" si="16"/>
        <v>18231.444365985408</v>
      </c>
      <c r="R12">
        <f t="shared" ca="1" si="17"/>
        <v>37315.551556015256</v>
      </c>
      <c r="S12" s="1">
        <f t="shared" ca="1" si="18"/>
        <v>158616.48163557803</v>
      </c>
      <c r="T12" s="1">
        <f t="shared" ca="1" si="19"/>
        <v>53025.62800956166</v>
      </c>
      <c r="U12" s="1">
        <f t="shared" ca="1" si="20"/>
        <v>105590.85362601638</v>
      </c>
      <c r="X12" s="33">
        <f t="shared" ca="1" si="23"/>
        <v>0</v>
      </c>
      <c r="Y12" s="33">
        <f t="shared" ca="1" si="24"/>
        <v>1</v>
      </c>
      <c r="Z12" s="33"/>
      <c r="AA12" s="33"/>
      <c r="AB12" s="7">
        <v>6</v>
      </c>
      <c r="AC12" s="7" t="s">
        <v>8</v>
      </c>
      <c r="AD12" s="7"/>
      <c r="AE12" s="7">
        <v>6</v>
      </c>
      <c r="AF12" s="7" t="s">
        <v>15</v>
      </c>
      <c r="AG12" s="7"/>
      <c r="AH12" s="7">
        <v>6</v>
      </c>
      <c r="AI12" s="7" t="s">
        <v>26</v>
      </c>
      <c r="AJ12" s="7"/>
      <c r="AK12" s="8"/>
      <c r="AO12" s="33">
        <f t="shared" ca="1" si="25"/>
        <v>0</v>
      </c>
      <c r="AP12" s="33">
        <f t="shared" ca="1" si="26"/>
        <v>0</v>
      </c>
      <c r="AQ12" s="33">
        <f t="shared" ca="1" si="27"/>
        <v>1</v>
      </c>
      <c r="AR12" s="33">
        <f t="shared" ca="1" si="28"/>
        <v>0</v>
      </c>
      <c r="AS12" s="33">
        <f t="shared" ca="1" si="29"/>
        <v>0</v>
      </c>
      <c r="AT12" s="34">
        <f t="shared" ca="1" si="30"/>
        <v>0</v>
      </c>
      <c r="AU12" s="33"/>
      <c r="AV12" s="1"/>
      <c r="AW12" s="1"/>
      <c r="AX12" s="1"/>
      <c r="AY12" s="1"/>
      <c r="AZ12" s="1"/>
      <c r="BD12" s="34">
        <f ca="1">Table1[[#This Row],[Car Value]]/Table1[[#This Row],[Cars]]</f>
        <v>13658.465039781395</v>
      </c>
      <c r="BG12" s="34">
        <f t="shared" ca="1" si="31"/>
        <v>0</v>
      </c>
      <c r="BN12" s="16">
        <f ca="1">Table1[[#This Row],[Mortage Value]]/Table1[[#This Row],[Value of House]]</f>
        <v>0.23742534520318626</v>
      </c>
      <c r="BO12" s="1">
        <f t="shared" ca="1" si="22"/>
        <v>0</v>
      </c>
      <c r="BP12" s="1"/>
      <c r="BS12" s="33">
        <f t="shared" ca="1" si="40"/>
        <v>0</v>
      </c>
      <c r="BT12" s="33">
        <f t="shared" ca="1" si="41"/>
        <v>0</v>
      </c>
      <c r="BU12" s="33">
        <f t="shared" ca="1" si="42"/>
        <v>0</v>
      </c>
      <c r="BV12" s="33">
        <f t="shared" ca="1" si="43"/>
        <v>0</v>
      </c>
      <c r="BW12" s="33">
        <f t="shared" ca="1" si="44"/>
        <v>0</v>
      </c>
      <c r="BX12" s="33">
        <f t="shared" ca="1" si="45"/>
        <v>0</v>
      </c>
      <c r="BZ12" s="33">
        <f t="shared" ca="1" si="32"/>
        <v>0</v>
      </c>
      <c r="CA12" s="33">
        <f t="shared" ca="1" si="33"/>
        <v>0</v>
      </c>
      <c r="CB12" s="33">
        <f t="shared" ca="1" si="34"/>
        <v>22478</v>
      </c>
      <c r="CC12" s="33">
        <f t="shared" ca="1" si="35"/>
        <v>0</v>
      </c>
      <c r="CD12" s="33">
        <f t="shared" ca="1" si="36"/>
        <v>0</v>
      </c>
      <c r="CE12" s="34">
        <f t="shared" ca="1" si="46"/>
        <v>0</v>
      </c>
      <c r="CG12" s="33">
        <f t="shared" ca="1" si="39"/>
        <v>1</v>
      </c>
      <c r="CH12" s="7"/>
      <c r="CJ12" s="34">
        <f t="shared" ca="1" si="38"/>
        <v>29</v>
      </c>
    </row>
    <row r="13" spans="1:89" x14ac:dyDescent="0.25">
      <c r="A13" s="1">
        <f t="shared" ca="1" si="1"/>
        <v>1</v>
      </c>
      <c r="B13" s="1" t="str">
        <f t="shared" ca="1" si="2"/>
        <v>Men</v>
      </c>
      <c r="C13" s="1">
        <f t="shared" ca="1" si="3"/>
        <v>40</v>
      </c>
      <c r="D13" s="1">
        <f t="shared" ca="1" si="4"/>
        <v>6</v>
      </c>
      <c r="E13" s="1" t="str">
        <f t="shared" ca="1" si="5"/>
        <v>Architecture</v>
      </c>
      <c r="F13" s="1">
        <f t="shared" ca="1" si="6"/>
        <v>4</v>
      </c>
      <c r="G13" s="1" t="str">
        <f t="shared" ca="1" si="7"/>
        <v>IT Engineering</v>
      </c>
      <c r="H13" s="1">
        <f t="shared" ca="1" si="8"/>
        <v>3</v>
      </c>
      <c r="I13" s="1">
        <f t="shared" ca="1" si="0"/>
        <v>2</v>
      </c>
      <c r="J13" s="1">
        <f t="shared" ca="1" si="9"/>
        <v>26774</v>
      </c>
      <c r="K13" s="1">
        <f t="shared" ca="1" si="10"/>
        <v>4</v>
      </c>
      <c r="L13" s="1" t="str">
        <f t="shared" ca="1" si="11"/>
        <v>Sarvoday Nagar</v>
      </c>
      <c r="M13" s="1">
        <f t="shared" ca="1" si="12"/>
        <v>160644</v>
      </c>
      <c r="N13" s="1">
        <f t="shared" ca="1" si="13"/>
        <v>149731.87045079714</v>
      </c>
      <c r="O13" s="1">
        <f t="shared" ca="1" si="14"/>
        <v>5241.9296482786249</v>
      </c>
      <c r="P13" s="1">
        <f t="shared" ca="1" si="15"/>
        <v>3604</v>
      </c>
      <c r="Q13" s="1">
        <f t="shared" ca="1" si="16"/>
        <v>35601.448656728659</v>
      </c>
      <c r="R13">
        <f t="shared" ca="1" si="17"/>
        <v>35416.484580190117</v>
      </c>
      <c r="S13" s="1">
        <f t="shared" ca="1" si="18"/>
        <v>201302.41422846876</v>
      </c>
      <c r="T13" s="1">
        <f t="shared" ca="1" si="19"/>
        <v>188937.31910752581</v>
      </c>
      <c r="U13" s="1">
        <f t="shared" ca="1" si="20"/>
        <v>12365.095120942948</v>
      </c>
      <c r="X13" s="33">
        <f t="shared" ca="1" si="23"/>
        <v>1</v>
      </c>
      <c r="Y13" s="33">
        <f t="shared" ca="1" si="24"/>
        <v>0</v>
      </c>
      <c r="Z13" s="33"/>
      <c r="AA13" s="33"/>
      <c r="AB13" s="7"/>
      <c r="AC13" s="7"/>
      <c r="AD13" s="7"/>
      <c r="AE13" s="7"/>
      <c r="AF13" s="7"/>
      <c r="AG13" s="7"/>
      <c r="AH13" s="7">
        <v>7</v>
      </c>
      <c r="AI13" s="7" t="s">
        <v>27</v>
      </c>
      <c r="AJ13" s="7"/>
      <c r="AK13" s="8"/>
      <c r="AO13" s="33">
        <f t="shared" ca="1" si="25"/>
        <v>0</v>
      </c>
      <c r="AP13" s="33">
        <f t="shared" ca="1" si="26"/>
        <v>0</v>
      </c>
      <c r="AQ13" s="33">
        <f t="shared" ca="1" si="27"/>
        <v>0</v>
      </c>
      <c r="AR13" s="33">
        <f t="shared" ca="1" si="28"/>
        <v>1</v>
      </c>
      <c r="AS13" s="33">
        <f t="shared" ca="1" si="29"/>
        <v>0</v>
      </c>
      <c r="AT13" s="34">
        <f t="shared" ca="1" si="30"/>
        <v>0</v>
      </c>
      <c r="AU13" s="33"/>
      <c r="AV13" s="1"/>
      <c r="AW13" s="1"/>
      <c r="AX13" s="1"/>
      <c r="AY13" s="1"/>
      <c r="AZ13" s="1"/>
      <c r="BD13" s="34">
        <f ca="1">Table1[[#This Row],[Car Value]]/Table1[[#This Row],[Cars]]</f>
        <v>2620.9648241393124</v>
      </c>
      <c r="BG13" s="34">
        <f t="shared" ca="1" si="31"/>
        <v>0</v>
      </c>
      <c r="BN13" s="16">
        <f ca="1">Table1[[#This Row],[Mortage Value]]/Table1[[#This Row],[Value of House]]</f>
        <v>0.93207259811008902</v>
      </c>
      <c r="BO13" s="1">
        <f t="shared" ca="1" si="22"/>
        <v>0</v>
      </c>
      <c r="BP13" s="1"/>
      <c r="BS13" s="33">
        <f t="shared" ca="1" si="40"/>
        <v>0</v>
      </c>
      <c r="BT13" s="33">
        <f t="shared" ca="1" si="41"/>
        <v>0</v>
      </c>
      <c r="BU13" s="33">
        <f t="shared" ca="1" si="42"/>
        <v>31328</v>
      </c>
      <c r="BV13" s="33">
        <f t="shared" ca="1" si="43"/>
        <v>0</v>
      </c>
      <c r="BW13" s="33">
        <f t="shared" ca="1" si="44"/>
        <v>0</v>
      </c>
      <c r="BX13" s="33">
        <f t="shared" ca="1" si="45"/>
        <v>0</v>
      </c>
      <c r="BZ13" s="33">
        <f t="shared" ca="1" si="32"/>
        <v>0</v>
      </c>
      <c r="CA13" s="33">
        <f t="shared" ca="1" si="33"/>
        <v>0</v>
      </c>
      <c r="CB13" s="33">
        <f t="shared" ca="1" si="34"/>
        <v>0</v>
      </c>
      <c r="CC13" s="33">
        <f t="shared" ca="1" si="35"/>
        <v>31328</v>
      </c>
      <c r="CD13" s="33">
        <f t="shared" ca="1" si="36"/>
        <v>0</v>
      </c>
      <c r="CE13" s="34">
        <f t="shared" ca="1" si="46"/>
        <v>0</v>
      </c>
      <c r="CG13" s="33">
        <f t="shared" ca="1" si="39"/>
        <v>1</v>
      </c>
      <c r="CH13" s="7"/>
      <c r="CJ13" s="34">
        <f t="shared" ca="1" si="38"/>
        <v>39</v>
      </c>
    </row>
    <row r="14" spans="1:89" x14ac:dyDescent="0.25">
      <c r="A14" s="1">
        <f t="shared" ca="1" si="1"/>
        <v>2</v>
      </c>
      <c r="B14" s="1" t="str">
        <f t="shared" ca="1" si="2"/>
        <v>Women</v>
      </c>
      <c r="C14" s="1">
        <f t="shared" ca="1" si="3"/>
        <v>42</v>
      </c>
      <c r="D14" s="1">
        <f t="shared" ca="1" si="4"/>
        <v>6</v>
      </c>
      <c r="E14" s="1" t="str">
        <f t="shared" ca="1" si="5"/>
        <v>Architecture</v>
      </c>
      <c r="F14" s="1">
        <f t="shared" ca="1" si="6"/>
        <v>5</v>
      </c>
      <c r="G14" s="1" t="str">
        <f t="shared" ca="1" si="7"/>
        <v>Other</v>
      </c>
      <c r="H14" s="1">
        <f t="shared" ca="1" si="8"/>
        <v>4</v>
      </c>
      <c r="I14" s="1">
        <f t="shared" ca="1" si="0"/>
        <v>2</v>
      </c>
      <c r="J14" s="1">
        <f t="shared" ca="1" si="9"/>
        <v>33899</v>
      </c>
      <c r="K14" s="1">
        <f t="shared" ca="1" si="10"/>
        <v>2</v>
      </c>
      <c r="L14" s="1" t="str">
        <f t="shared" ca="1" si="11"/>
        <v>Tembhipada Road</v>
      </c>
      <c r="M14" s="1">
        <f t="shared" ca="1" si="12"/>
        <v>135596</v>
      </c>
      <c r="N14" s="1">
        <f t="shared" ca="1" si="13"/>
        <v>71023.040232974134</v>
      </c>
      <c r="O14" s="1">
        <f t="shared" ca="1" si="14"/>
        <v>24463.478242212568</v>
      </c>
      <c r="P14" s="1">
        <f t="shared" ca="1" si="15"/>
        <v>12926</v>
      </c>
      <c r="Q14" s="1">
        <f t="shared" ca="1" si="16"/>
        <v>35982.491805462916</v>
      </c>
      <c r="R14">
        <f t="shared" ca="1" si="17"/>
        <v>3684.2747076557662</v>
      </c>
      <c r="S14" s="1">
        <f t="shared" ca="1" si="18"/>
        <v>163743.75294986833</v>
      </c>
      <c r="T14" s="1">
        <f t="shared" ca="1" si="19"/>
        <v>119931.53203843706</v>
      </c>
      <c r="U14" s="1">
        <f t="shared" ca="1" si="20"/>
        <v>43812.220911431272</v>
      </c>
      <c r="X14" s="33">
        <f t="shared" ca="1" si="23"/>
        <v>1</v>
      </c>
      <c r="Y14" s="33">
        <f t="shared" ca="1" si="24"/>
        <v>0</v>
      </c>
      <c r="Z14" s="33"/>
      <c r="AA14" s="33"/>
      <c r="AB14" s="7"/>
      <c r="AC14" s="7"/>
      <c r="AD14" s="7"/>
      <c r="AE14" s="7"/>
      <c r="AF14" s="7"/>
      <c r="AG14" s="7"/>
      <c r="AH14" s="7"/>
      <c r="AI14" s="7"/>
      <c r="AJ14" s="7"/>
      <c r="AK14" s="8"/>
      <c r="AO14" s="33">
        <f t="shared" ca="1" si="25"/>
        <v>0</v>
      </c>
      <c r="AP14" s="33">
        <f t="shared" ca="1" si="26"/>
        <v>0</v>
      </c>
      <c r="AQ14" s="33">
        <f t="shared" ca="1" si="27"/>
        <v>0</v>
      </c>
      <c r="AR14" s="33">
        <f t="shared" ca="1" si="28"/>
        <v>0</v>
      </c>
      <c r="AS14" s="33">
        <f t="shared" ca="1" si="29"/>
        <v>1</v>
      </c>
      <c r="AT14" s="34">
        <f t="shared" ca="1" si="30"/>
        <v>0</v>
      </c>
      <c r="AU14" s="33"/>
      <c r="AV14" s="1"/>
      <c r="AW14" s="1"/>
      <c r="AX14" s="1"/>
      <c r="AY14" s="1"/>
      <c r="AZ14" s="1"/>
      <c r="BD14" s="34">
        <f ca="1">Table1[[#This Row],[Car Value]]/Table1[[#This Row],[Cars]]</f>
        <v>12231.739121106284</v>
      </c>
      <c r="BG14" s="34">
        <f t="shared" ca="1" si="31"/>
        <v>0</v>
      </c>
      <c r="BN14" s="16">
        <f ca="1">Table1[[#This Row],[Mortage Value]]/Table1[[#This Row],[Value of House]]</f>
        <v>0.52378418414240935</v>
      </c>
      <c r="BO14" s="1">
        <f t="shared" ca="1" si="22"/>
        <v>0</v>
      </c>
      <c r="BP14" s="1"/>
      <c r="BS14" s="33">
        <f t="shared" ca="1" si="40"/>
        <v>0</v>
      </c>
      <c r="BT14" s="33">
        <f t="shared" ca="1" si="41"/>
        <v>0</v>
      </c>
      <c r="BU14" s="33">
        <f t="shared" ca="1" si="42"/>
        <v>0</v>
      </c>
      <c r="BV14" s="33">
        <f t="shared" ca="1" si="43"/>
        <v>0</v>
      </c>
      <c r="BW14" s="33">
        <f t="shared" ca="1" si="44"/>
        <v>26774</v>
      </c>
      <c r="BX14" s="33">
        <f t="shared" ca="1" si="45"/>
        <v>0</v>
      </c>
      <c r="BZ14" s="33">
        <f t="shared" ca="1" si="32"/>
        <v>0</v>
      </c>
      <c r="CA14" s="33">
        <f t="shared" ca="1" si="33"/>
        <v>0</v>
      </c>
      <c r="CB14" s="33">
        <f t="shared" ca="1" si="34"/>
        <v>0</v>
      </c>
      <c r="CC14" s="33">
        <f t="shared" ca="1" si="35"/>
        <v>0</v>
      </c>
      <c r="CD14" s="33">
        <f t="shared" ca="1" si="36"/>
        <v>26774</v>
      </c>
      <c r="CE14" s="34">
        <f t="shared" ca="1" si="46"/>
        <v>0</v>
      </c>
      <c r="CG14" s="33">
        <f t="shared" ca="1" si="39"/>
        <v>1</v>
      </c>
      <c r="CH14" s="7"/>
      <c r="CJ14" s="34">
        <f t="shared" ca="1" si="38"/>
        <v>40</v>
      </c>
    </row>
    <row r="15" spans="1:89" ht="15.75" thickBot="1" x14ac:dyDescent="0.3">
      <c r="A15" s="1">
        <f t="shared" ca="1" si="1"/>
        <v>1</v>
      </c>
      <c r="B15" s="1" t="str">
        <f t="shared" ca="1" si="2"/>
        <v>Men</v>
      </c>
      <c r="C15" s="1">
        <f t="shared" ca="1" si="3"/>
        <v>36</v>
      </c>
      <c r="D15" s="1">
        <f t="shared" ca="1" si="4"/>
        <v>4</v>
      </c>
      <c r="E15" s="1" t="str">
        <f t="shared" ca="1" si="5"/>
        <v>IT</v>
      </c>
      <c r="F15" s="1">
        <f t="shared" ca="1" si="6"/>
        <v>4</v>
      </c>
      <c r="G15" s="1" t="str">
        <f t="shared" ca="1" si="7"/>
        <v>IT Engineering</v>
      </c>
      <c r="H15" s="1">
        <f t="shared" ca="1" si="8"/>
        <v>4</v>
      </c>
      <c r="I15" s="1">
        <f t="shared" ca="1" si="0"/>
        <v>2</v>
      </c>
      <c r="J15" s="1">
        <f t="shared" ca="1" si="9"/>
        <v>27394</v>
      </c>
      <c r="K15" s="1">
        <f t="shared" ca="1" si="10"/>
        <v>4</v>
      </c>
      <c r="L15" s="1" t="str">
        <f t="shared" ca="1" si="11"/>
        <v>Sarvoday Nagar</v>
      </c>
      <c r="M15" s="1">
        <f t="shared" ca="1" si="12"/>
        <v>136970</v>
      </c>
      <c r="N15" s="1">
        <f t="shared" ca="1" si="13"/>
        <v>89551.757610813162</v>
      </c>
      <c r="O15" s="1">
        <f t="shared" ca="1" si="14"/>
        <v>4732.56820881565</v>
      </c>
      <c r="P15" s="1">
        <f t="shared" ca="1" si="15"/>
        <v>2664</v>
      </c>
      <c r="Q15" s="1">
        <f t="shared" ca="1" si="16"/>
        <v>52263.722955650817</v>
      </c>
      <c r="R15">
        <f t="shared" ca="1" si="17"/>
        <v>30777.072272425939</v>
      </c>
      <c r="S15" s="1">
        <f t="shared" ca="1" si="18"/>
        <v>172479.64048124157</v>
      </c>
      <c r="T15" s="1">
        <f t="shared" ca="1" si="19"/>
        <v>144479.48056646399</v>
      </c>
      <c r="U15" s="1">
        <f t="shared" ca="1" si="20"/>
        <v>28000.159914777585</v>
      </c>
      <c r="X15" s="33">
        <f t="shared" ca="1" si="23"/>
        <v>0</v>
      </c>
      <c r="Y15" s="33">
        <f t="shared" ca="1" si="24"/>
        <v>1</v>
      </c>
      <c r="Z15" s="33"/>
      <c r="AA15" s="33"/>
      <c r="AB15" s="9"/>
      <c r="AC15" s="9"/>
      <c r="AD15" s="9"/>
      <c r="AE15" s="9"/>
      <c r="AF15" s="9"/>
      <c r="AG15" s="9"/>
      <c r="AH15" s="9"/>
      <c r="AI15" s="9"/>
      <c r="AJ15" s="9"/>
      <c r="AK15" s="10"/>
      <c r="AO15" s="33">
        <f t="shared" ca="1" si="25"/>
        <v>0</v>
      </c>
      <c r="AP15" s="33">
        <f t="shared" ca="1" si="26"/>
        <v>0</v>
      </c>
      <c r="AQ15" s="33">
        <f t="shared" ca="1" si="27"/>
        <v>0</v>
      </c>
      <c r="AR15" s="33">
        <f t="shared" ca="1" si="28"/>
        <v>0</v>
      </c>
      <c r="AS15" s="33">
        <f t="shared" ca="1" si="29"/>
        <v>1</v>
      </c>
      <c r="AT15" s="34">
        <f t="shared" ca="1" si="30"/>
        <v>0</v>
      </c>
      <c r="AU15" s="33"/>
      <c r="AV15" s="1"/>
      <c r="AW15" s="1"/>
      <c r="AX15" s="1"/>
      <c r="AY15" s="1"/>
      <c r="AZ15" s="1"/>
      <c r="BD15" s="34">
        <f ca="1">Table1[[#This Row],[Car Value]]/Table1[[#This Row],[Cars]]</f>
        <v>2366.284104407825</v>
      </c>
      <c r="BG15" s="34">
        <f t="shared" ca="1" si="31"/>
        <v>0</v>
      </c>
      <c r="BN15" s="16">
        <f ca="1">Table1[[#This Row],[Mortage Value]]/Table1[[#This Row],[Value of House]]</f>
        <v>0.65380563342931419</v>
      </c>
      <c r="BO15" s="1">
        <f t="shared" ca="1" si="22"/>
        <v>0</v>
      </c>
      <c r="BP15" s="1"/>
      <c r="BS15" s="33">
        <f t="shared" ca="1" si="40"/>
        <v>0</v>
      </c>
      <c r="BT15" s="33">
        <f t="shared" ca="1" si="41"/>
        <v>0</v>
      </c>
      <c r="BU15" s="33">
        <f t="shared" ca="1" si="42"/>
        <v>0</v>
      </c>
      <c r="BV15" s="33">
        <f t="shared" ca="1" si="43"/>
        <v>0</v>
      </c>
      <c r="BW15" s="33">
        <f t="shared" ca="1" si="44"/>
        <v>0</v>
      </c>
      <c r="BX15" s="33">
        <f t="shared" ca="1" si="45"/>
        <v>0</v>
      </c>
      <c r="BZ15" s="33">
        <f t="shared" ca="1" si="32"/>
        <v>0</v>
      </c>
      <c r="CA15" s="33">
        <f t="shared" ca="1" si="33"/>
        <v>0</v>
      </c>
      <c r="CB15" s="33">
        <f t="shared" ca="1" si="34"/>
        <v>0</v>
      </c>
      <c r="CC15" s="33">
        <f t="shared" ca="1" si="35"/>
        <v>0</v>
      </c>
      <c r="CD15" s="33">
        <f t="shared" ca="1" si="36"/>
        <v>33899</v>
      </c>
      <c r="CE15" s="34">
        <f t="shared" ca="1" si="46"/>
        <v>0</v>
      </c>
      <c r="CG15" s="33">
        <f t="shared" ca="1" si="39"/>
        <v>1</v>
      </c>
      <c r="CH15" s="7"/>
      <c r="CJ15" s="34">
        <f t="shared" ca="1" si="38"/>
        <v>40</v>
      </c>
    </row>
    <row r="16" spans="1:89" x14ac:dyDescent="0.25">
      <c r="A16" s="1">
        <f t="shared" ca="1" si="1"/>
        <v>1</v>
      </c>
      <c r="B16" s="1" t="str">
        <f t="shared" ca="1" si="2"/>
        <v>Men</v>
      </c>
      <c r="C16" s="1">
        <f t="shared" ca="1" si="3"/>
        <v>25</v>
      </c>
      <c r="D16" s="1">
        <f t="shared" ca="1" si="4"/>
        <v>4</v>
      </c>
      <c r="E16" s="1" t="str">
        <f t="shared" ca="1" si="5"/>
        <v>IT</v>
      </c>
      <c r="F16" s="1">
        <f t="shared" ca="1" si="6"/>
        <v>4</v>
      </c>
      <c r="G16" s="1" t="str">
        <f t="shared" ca="1" si="7"/>
        <v>IT Engineering</v>
      </c>
      <c r="H16" s="1">
        <f t="shared" ca="1" si="8"/>
        <v>4</v>
      </c>
      <c r="I16" s="1">
        <f t="shared" ca="1" si="0"/>
        <v>1</v>
      </c>
      <c r="J16" s="1">
        <f t="shared" ca="1" si="9"/>
        <v>21283</v>
      </c>
      <c r="K16" s="1">
        <f t="shared" ca="1" si="10"/>
        <v>2</v>
      </c>
      <c r="L16" s="1" t="str">
        <f t="shared" ca="1" si="11"/>
        <v>Tembhipada Road</v>
      </c>
      <c r="M16" s="1">
        <f t="shared" ca="1" si="12"/>
        <v>127698</v>
      </c>
      <c r="N16" s="1">
        <f t="shared" ca="1" si="13"/>
        <v>115320.4650042642</v>
      </c>
      <c r="O16" s="1">
        <f t="shared" ca="1" si="14"/>
        <v>10690.963883965616</v>
      </c>
      <c r="P16" s="1">
        <f t="shared" ca="1" si="15"/>
        <v>5001</v>
      </c>
      <c r="Q16" s="1">
        <f t="shared" ca="1" si="16"/>
        <v>42008.849634217935</v>
      </c>
      <c r="R16">
        <f t="shared" ca="1" si="17"/>
        <v>6507.8004350325937</v>
      </c>
      <c r="S16" s="1">
        <f t="shared" ca="1" si="18"/>
        <v>144896.7643189982</v>
      </c>
      <c r="T16" s="1">
        <f t="shared" ca="1" si="19"/>
        <v>162330.31463848214</v>
      </c>
      <c r="U16" s="1">
        <f t="shared" ca="1" si="20"/>
        <v>-17433.55031948394</v>
      </c>
      <c r="X16" s="33">
        <f t="shared" ca="1" si="23"/>
        <v>1</v>
      </c>
      <c r="Y16" s="33">
        <f t="shared" ca="1" si="24"/>
        <v>0</v>
      </c>
      <c r="Z16" s="33"/>
      <c r="AA16" s="33"/>
      <c r="AO16" s="33">
        <f t="shared" ca="1" si="25"/>
        <v>0</v>
      </c>
      <c r="AP16" s="33">
        <f t="shared" ca="1" si="26"/>
        <v>1</v>
      </c>
      <c r="AQ16" s="33">
        <f t="shared" ca="1" si="27"/>
        <v>0</v>
      </c>
      <c r="AR16" s="33">
        <f t="shared" ca="1" si="28"/>
        <v>0</v>
      </c>
      <c r="AS16" s="33">
        <f t="shared" ca="1" si="29"/>
        <v>0</v>
      </c>
      <c r="AT16" s="34">
        <f t="shared" ca="1" si="30"/>
        <v>0</v>
      </c>
      <c r="AU16" s="33"/>
      <c r="AV16" s="1"/>
      <c r="AW16" s="1"/>
      <c r="AX16" s="1"/>
      <c r="AY16" s="1"/>
      <c r="AZ16" s="1"/>
      <c r="BD16" s="34">
        <f ca="1">Table1[[#This Row],[Car Value]]/Table1[[#This Row],[Cars]]</f>
        <v>10690.963883965616</v>
      </c>
      <c r="BG16" s="34">
        <f t="shared" ca="1" si="31"/>
        <v>0</v>
      </c>
      <c r="BN16" s="16">
        <f ca="1">Table1[[#This Row],[Mortage Value]]/Table1[[#This Row],[Value of House]]</f>
        <v>0.90307181791621016</v>
      </c>
      <c r="BO16" s="1">
        <f t="shared" ca="1" si="22"/>
        <v>0</v>
      </c>
      <c r="BP16" s="1"/>
      <c r="BS16" s="33">
        <f t="shared" ca="1" si="40"/>
        <v>0</v>
      </c>
      <c r="BT16" s="33">
        <f t="shared" ca="1" si="41"/>
        <v>0</v>
      </c>
      <c r="BU16" s="33">
        <f t="shared" ca="1" si="42"/>
        <v>0</v>
      </c>
      <c r="BV16" s="33">
        <f t="shared" ca="1" si="43"/>
        <v>0</v>
      </c>
      <c r="BW16" s="33">
        <f t="shared" ca="1" si="44"/>
        <v>27394</v>
      </c>
      <c r="BX16" s="33">
        <f t="shared" ca="1" si="45"/>
        <v>0</v>
      </c>
      <c r="BZ16" s="33">
        <f t="shared" ca="1" si="32"/>
        <v>0</v>
      </c>
      <c r="CA16" s="33">
        <f t="shared" ca="1" si="33"/>
        <v>27394</v>
      </c>
      <c r="CB16" s="33">
        <f t="shared" ca="1" si="34"/>
        <v>0</v>
      </c>
      <c r="CC16" s="33">
        <f t="shared" ca="1" si="35"/>
        <v>0</v>
      </c>
      <c r="CD16" s="33">
        <f t="shared" ca="1" si="36"/>
        <v>0</v>
      </c>
      <c r="CE16" s="34">
        <f t="shared" ca="1" si="46"/>
        <v>0</v>
      </c>
      <c r="CG16" s="33">
        <f t="shared" ca="1" si="39"/>
        <v>1</v>
      </c>
      <c r="CH16" s="7"/>
      <c r="CJ16" s="34">
        <f t="shared" ca="1" si="38"/>
        <v>42</v>
      </c>
    </row>
    <row r="17" spans="1:88" x14ac:dyDescent="0.25">
      <c r="A17" s="1">
        <f t="shared" ca="1" si="1"/>
        <v>2</v>
      </c>
      <c r="B17" s="1" t="str">
        <f t="shared" ca="1" si="2"/>
        <v>Women</v>
      </c>
      <c r="C17" s="1">
        <f t="shared" ca="1" si="3"/>
        <v>29</v>
      </c>
      <c r="D17" s="1">
        <f t="shared" ca="1" si="4"/>
        <v>1</v>
      </c>
      <c r="E17" s="1" t="str">
        <f t="shared" ca="1" si="5"/>
        <v>Health</v>
      </c>
      <c r="F17" s="1">
        <f t="shared" ca="1" si="6"/>
        <v>6</v>
      </c>
      <c r="G17" s="1" t="str">
        <f t="shared" ca="1" si="7"/>
        <v>Architech</v>
      </c>
      <c r="H17" s="1">
        <f t="shared" ca="1" si="8"/>
        <v>3</v>
      </c>
      <c r="I17" s="1">
        <f t="shared" ca="1" si="0"/>
        <v>2</v>
      </c>
      <c r="J17" s="1">
        <f t="shared" ca="1" si="9"/>
        <v>19411</v>
      </c>
      <c r="K17" s="1">
        <f t="shared" ca="1" si="10"/>
        <v>7</v>
      </c>
      <c r="L17" s="1" t="str">
        <f t="shared" ca="1" si="11"/>
        <v>Tank Road</v>
      </c>
      <c r="M17" s="1">
        <f t="shared" ref="M17:M80" ca="1" si="47">J17*RANDBETWEEN(3,6)</f>
        <v>116466</v>
      </c>
      <c r="N17" s="1">
        <f t="shared" ca="1" si="13"/>
        <v>19070.498470777187</v>
      </c>
      <c r="O17" s="1">
        <f t="shared" ref="O17:O80" ca="1" si="48">I17*RAND()*J17</f>
        <v>25600.130321968336</v>
      </c>
      <c r="P17" s="1">
        <f t="shared" ca="1" si="15"/>
        <v>16701</v>
      </c>
      <c r="Q17" s="1">
        <f t="shared" ref="Q17:Q80" ca="1" si="49">RAND()*J17*2</f>
        <v>8579.5703613612095</v>
      </c>
      <c r="R17">
        <f t="shared" ref="R17:R80" ca="1" si="50">RAND()*J17*1.5</f>
        <v>7181.1397398060126</v>
      </c>
      <c r="S17" s="1">
        <f t="shared" ref="S17:S80" ca="1" si="51">M17+O17+R17</f>
        <v>149247.27006177435</v>
      </c>
      <c r="T17" s="1">
        <f t="shared" ref="T17:T80" ca="1" si="52">N17+P17+Q17</f>
        <v>44351.068832138393</v>
      </c>
      <c r="U17" s="1">
        <f t="shared" ref="U17:U80" ca="1" si="53">S17-T17</f>
        <v>104896.20122963596</v>
      </c>
      <c r="X17" s="33">
        <f t="shared" ca="1" si="23"/>
        <v>1</v>
      </c>
      <c r="Y17" s="33">
        <f t="shared" ca="1" si="24"/>
        <v>0</v>
      </c>
      <c r="Z17" s="33"/>
      <c r="AA17" s="33"/>
      <c r="AO17" s="33">
        <f t="shared" ca="1" si="25"/>
        <v>0</v>
      </c>
      <c r="AP17" s="33">
        <f t="shared" ca="1" si="26"/>
        <v>1</v>
      </c>
      <c r="AQ17" s="33">
        <f t="shared" ca="1" si="27"/>
        <v>0</v>
      </c>
      <c r="AR17" s="33">
        <f t="shared" ca="1" si="28"/>
        <v>0</v>
      </c>
      <c r="AS17" s="33">
        <f t="shared" ca="1" si="29"/>
        <v>0</v>
      </c>
      <c r="AT17" s="34">
        <f t="shared" ca="1" si="30"/>
        <v>0</v>
      </c>
      <c r="AU17" s="33"/>
      <c r="AV17" s="1"/>
      <c r="AW17" s="1"/>
      <c r="AX17" s="1"/>
      <c r="AY17" s="1"/>
      <c r="AZ17" s="1"/>
      <c r="BD17" s="34">
        <f ca="1">Table1[[#This Row],[Car Value]]/Table1[[#This Row],[Cars]]</f>
        <v>12800.065160984168</v>
      </c>
      <c r="BG17" s="34">
        <f t="shared" ca="1" si="31"/>
        <v>0</v>
      </c>
      <c r="BN17" s="16">
        <f ca="1">Table1[[#This Row],[Mortage Value]]/Table1[[#This Row],[Value of House]]</f>
        <v>0.16374305351585172</v>
      </c>
      <c r="BO17" s="1">
        <f t="shared" ca="1" si="22"/>
        <v>1</v>
      </c>
      <c r="BP17" s="1"/>
      <c r="BS17" s="33">
        <f t="shared" ca="1" si="40"/>
        <v>0</v>
      </c>
      <c r="BT17" s="33">
        <f t="shared" ca="1" si="41"/>
        <v>0</v>
      </c>
      <c r="BU17" s="33">
        <f t="shared" ca="1" si="42"/>
        <v>0</v>
      </c>
      <c r="BV17" s="33">
        <f t="shared" ca="1" si="43"/>
        <v>0</v>
      </c>
      <c r="BW17" s="33">
        <f t="shared" ca="1" si="44"/>
        <v>0</v>
      </c>
      <c r="BX17" s="33">
        <f t="shared" ca="1" si="45"/>
        <v>0</v>
      </c>
      <c r="BZ17" s="33">
        <f t="shared" ca="1" si="32"/>
        <v>0</v>
      </c>
      <c r="CA17" s="33">
        <f t="shared" ca="1" si="33"/>
        <v>21283</v>
      </c>
      <c r="CB17" s="33">
        <f t="shared" ca="1" si="34"/>
        <v>0</v>
      </c>
      <c r="CC17" s="33">
        <f t="shared" ca="1" si="35"/>
        <v>0</v>
      </c>
      <c r="CD17" s="33">
        <f t="shared" ca="1" si="36"/>
        <v>0</v>
      </c>
      <c r="CE17" s="34">
        <f t="shared" ca="1" si="46"/>
        <v>0</v>
      </c>
      <c r="CG17" s="33">
        <f t="shared" ca="1" si="39"/>
        <v>1</v>
      </c>
      <c r="CH17" s="7"/>
      <c r="CJ17" s="34">
        <f t="shared" ca="1" si="38"/>
        <v>36</v>
      </c>
    </row>
    <row r="18" spans="1:88" x14ac:dyDescent="0.25">
      <c r="A18" s="1">
        <f t="shared" ca="1" si="1"/>
        <v>2</v>
      </c>
      <c r="B18" s="1" t="str">
        <f t="shared" ca="1" si="2"/>
        <v>Women</v>
      </c>
      <c r="C18" s="1">
        <f t="shared" ca="1" si="3"/>
        <v>40</v>
      </c>
      <c r="D18" s="1">
        <f t="shared" ca="1" si="4"/>
        <v>3</v>
      </c>
      <c r="E18" s="1" t="str">
        <f t="shared" ca="1" si="5"/>
        <v>Teaching</v>
      </c>
      <c r="F18" s="1">
        <f t="shared" ca="1" si="6"/>
        <v>4</v>
      </c>
      <c r="G18" s="1" t="str">
        <f t="shared" ca="1" si="7"/>
        <v>IT Engineering</v>
      </c>
      <c r="H18" s="1">
        <f t="shared" ca="1" si="8"/>
        <v>1</v>
      </c>
      <c r="I18" s="1">
        <f t="shared" ca="1" si="0"/>
        <v>2</v>
      </c>
      <c r="J18" s="1">
        <f t="shared" ca="1" si="9"/>
        <v>27779</v>
      </c>
      <c r="K18" s="1">
        <f t="shared" ca="1" si="10"/>
        <v>6</v>
      </c>
      <c r="L18" s="1" t="str">
        <f t="shared" ca="1" si="11"/>
        <v>Bhandup Station road</v>
      </c>
      <c r="M18" s="1">
        <f t="shared" ca="1" si="47"/>
        <v>166674</v>
      </c>
      <c r="N18" s="1">
        <f t="shared" ca="1" si="13"/>
        <v>55382.469785738918</v>
      </c>
      <c r="O18" s="1">
        <f t="shared" ca="1" si="48"/>
        <v>28039.016062566752</v>
      </c>
      <c r="P18" s="1">
        <f t="shared" ca="1" si="15"/>
        <v>11214</v>
      </c>
      <c r="Q18" s="1">
        <f t="shared" ca="1" si="49"/>
        <v>4524.4172679419598</v>
      </c>
      <c r="R18">
        <f t="shared" ca="1" si="50"/>
        <v>7538.2941268064224</v>
      </c>
      <c r="S18" s="1">
        <f t="shared" ca="1" si="51"/>
        <v>202251.31018937318</v>
      </c>
      <c r="T18" s="1">
        <f t="shared" ca="1" si="52"/>
        <v>71120.887053680868</v>
      </c>
      <c r="U18" s="1">
        <f t="shared" ca="1" si="53"/>
        <v>131130.42313569231</v>
      </c>
      <c r="X18" s="33">
        <f t="shared" ca="1" si="23"/>
        <v>0</v>
      </c>
      <c r="Y18" s="33">
        <f t="shared" ca="1" si="24"/>
        <v>1</v>
      </c>
      <c r="Z18" s="33"/>
      <c r="AA18" s="33"/>
      <c r="AO18" s="33">
        <f t="shared" ca="1" si="25"/>
        <v>0</v>
      </c>
      <c r="AP18" s="33">
        <f t="shared" ca="1" si="26"/>
        <v>0</v>
      </c>
      <c r="AQ18" s="33">
        <f t="shared" ca="1" si="27"/>
        <v>1</v>
      </c>
      <c r="AR18" s="33">
        <f t="shared" ca="1" si="28"/>
        <v>0</v>
      </c>
      <c r="AS18" s="33">
        <f t="shared" ca="1" si="29"/>
        <v>0</v>
      </c>
      <c r="AT18" s="34">
        <f t="shared" ca="1" si="30"/>
        <v>0</v>
      </c>
      <c r="AU18" s="33"/>
      <c r="AV18" s="1"/>
      <c r="AW18" s="1"/>
      <c r="AX18" s="1"/>
      <c r="AY18" s="1"/>
      <c r="AZ18" s="1"/>
      <c r="BD18" s="34">
        <f ca="1">Table1[[#This Row],[Car Value]]/Table1[[#This Row],[Cars]]</f>
        <v>14019.508031283376</v>
      </c>
      <c r="BG18" s="34">
        <f t="shared" ca="1" si="31"/>
        <v>0</v>
      </c>
      <c r="BN18" s="16">
        <f ca="1">Table1[[#This Row],[Mortage Value]]/Table1[[#This Row],[Value of House]]</f>
        <v>0.33228019838570455</v>
      </c>
      <c r="BO18" s="1">
        <f t="shared" ca="1" si="22"/>
        <v>0</v>
      </c>
      <c r="BP18" s="1"/>
      <c r="BS18" s="33">
        <f t="shared" ca="1" si="40"/>
        <v>0</v>
      </c>
      <c r="BT18" s="33">
        <f t="shared" ca="1" si="41"/>
        <v>19411</v>
      </c>
      <c r="BU18" s="33">
        <f t="shared" ca="1" si="42"/>
        <v>0</v>
      </c>
      <c r="BV18" s="33">
        <f t="shared" ca="1" si="43"/>
        <v>0</v>
      </c>
      <c r="BW18" s="33">
        <f t="shared" ca="1" si="44"/>
        <v>0</v>
      </c>
      <c r="BX18" s="33">
        <f t="shared" ca="1" si="45"/>
        <v>0</v>
      </c>
      <c r="BZ18" s="33">
        <f t="shared" ca="1" si="32"/>
        <v>0</v>
      </c>
      <c r="CA18" s="33">
        <f t="shared" ca="1" si="33"/>
        <v>0</v>
      </c>
      <c r="CB18" s="33">
        <f t="shared" ca="1" si="34"/>
        <v>19411</v>
      </c>
      <c r="CC18" s="33">
        <f t="shared" ca="1" si="35"/>
        <v>0</v>
      </c>
      <c r="CD18" s="33">
        <f t="shared" ca="1" si="36"/>
        <v>0</v>
      </c>
      <c r="CE18" s="34">
        <f t="shared" ca="1" si="46"/>
        <v>0</v>
      </c>
      <c r="CG18" s="33">
        <f t="shared" ca="1" si="39"/>
        <v>1</v>
      </c>
      <c r="CH18" s="7"/>
      <c r="CJ18" s="34">
        <f t="shared" ca="1" si="38"/>
        <v>0</v>
      </c>
    </row>
    <row r="19" spans="1:88" x14ac:dyDescent="0.25">
      <c r="A19" s="1">
        <f t="shared" ca="1" si="1"/>
        <v>2</v>
      </c>
      <c r="B19" s="1" t="str">
        <f t="shared" ca="1" si="2"/>
        <v>Women</v>
      </c>
      <c r="C19" s="1">
        <f t="shared" ca="1" si="3"/>
        <v>32</v>
      </c>
      <c r="D19" s="1">
        <f t="shared" ca="1" si="4"/>
        <v>3</v>
      </c>
      <c r="E19" s="1" t="str">
        <f t="shared" ca="1" si="5"/>
        <v>Teaching</v>
      </c>
      <c r="F19" s="1">
        <f t="shared" ca="1" si="6"/>
        <v>5</v>
      </c>
      <c r="G19" s="1" t="str">
        <f t="shared" ca="1" si="7"/>
        <v>Other</v>
      </c>
      <c r="H19" s="1">
        <f t="shared" ca="1" si="8"/>
        <v>4</v>
      </c>
      <c r="I19" s="1">
        <f t="shared" ca="1" si="0"/>
        <v>2</v>
      </c>
      <c r="J19" s="1">
        <f t="shared" ca="1" si="9"/>
        <v>24545</v>
      </c>
      <c r="K19" s="1">
        <f t="shared" ca="1" si="10"/>
        <v>7</v>
      </c>
      <c r="L19" s="1" t="str">
        <f t="shared" ca="1" si="11"/>
        <v>Tank Road</v>
      </c>
      <c r="M19" s="1">
        <f t="shared" ca="1" si="47"/>
        <v>122725</v>
      </c>
      <c r="N19" s="1">
        <f t="shared" ca="1" si="13"/>
        <v>6121.7123218992629</v>
      </c>
      <c r="O19" s="1">
        <f t="shared" ca="1" si="48"/>
        <v>21458.168025272753</v>
      </c>
      <c r="P19" s="1">
        <f t="shared" ca="1" si="15"/>
        <v>7556</v>
      </c>
      <c r="Q19" s="1">
        <f t="shared" ca="1" si="49"/>
        <v>18949.43665902982</v>
      </c>
      <c r="R19">
        <f t="shared" ca="1" si="50"/>
        <v>15774.13860947395</v>
      </c>
      <c r="S19" s="1">
        <f t="shared" ca="1" si="51"/>
        <v>159957.3066347467</v>
      </c>
      <c r="T19" s="1">
        <f t="shared" ca="1" si="52"/>
        <v>32627.148980929083</v>
      </c>
      <c r="U19" s="1">
        <f t="shared" ca="1" si="53"/>
        <v>127330.15765381762</v>
      </c>
      <c r="X19" s="33">
        <f t="shared" ca="1" si="23"/>
        <v>0</v>
      </c>
      <c r="Y19" s="33">
        <f t="shared" ca="1" si="24"/>
        <v>1</v>
      </c>
      <c r="Z19" s="33"/>
      <c r="AA19" s="33"/>
      <c r="AO19" s="33">
        <f t="shared" ca="1" si="25"/>
        <v>1</v>
      </c>
      <c r="AP19" s="33">
        <f t="shared" ca="1" si="26"/>
        <v>0</v>
      </c>
      <c r="AQ19" s="33">
        <f t="shared" ca="1" si="27"/>
        <v>0</v>
      </c>
      <c r="AR19" s="33">
        <f t="shared" ca="1" si="28"/>
        <v>0</v>
      </c>
      <c r="AS19" s="33">
        <f t="shared" ca="1" si="29"/>
        <v>0</v>
      </c>
      <c r="AT19" s="34">
        <f t="shared" ca="1" si="30"/>
        <v>0</v>
      </c>
      <c r="AU19" s="33"/>
      <c r="AV19" s="1"/>
      <c r="AW19" s="1"/>
      <c r="AX19" s="1"/>
      <c r="AY19" s="1"/>
      <c r="AZ19" s="1"/>
      <c r="BD19" s="34">
        <f ca="1">Table1[[#This Row],[Car Value]]/Table1[[#This Row],[Cars]]</f>
        <v>10729.084012636376</v>
      </c>
      <c r="BG19" s="34">
        <f t="shared" ca="1" si="31"/>
        <v>0</v>
      </c>
      <c r="BN19" s="16">
        <f ca="1">Table1[[#This Row],[Mortage Value]]/Table1[[#This Row],[Value of House]]</f>
        <v>4.9881542651450499E-2</v>
      </c>
      <c r="BO19" s="1">
        <f t="shared" ca="1" si="22"/>
        <v>1</v>
      </c>
      <c r="BP19" s="1"/>
      <c r="BS19" s="33">
        <f t="shared" ca="1" si="40"/>
        <v>0</v>
      </c>
      <c r="BT19" s="33">
        <f t="shared" ca="1" si="41"/>
        <v>0</v>
      </c>
      <c r="BU19" s="33">
        <f t="shared" ca="1" si="42"/>
        <v>0</v>
      </c>
      <c r="BV19" s="33">
        <f t="shared" ca="1" si="43"/>
        <v>27779</v>
      </c>
      <c r="BW19" s="33">
        <f t="shared" ca="1" si="44"/>
        <v>0</v>
      </c>
      <c r="BX19" s="33">
        <f t="shared" ca="1" si="45"/>
        <v>0</v>
      </c>
      <c r="BZ19" s="33">
        <f t="shared" ca="1" si="32"/>
        <v>27779</v>
      </c>
      <c r="CA19" s="33">
        <f t="shared" ca="1" si="33"/>
        <v>0</v>
      </c>
      <c r="CB19" s="33">
        <f t="shared" ca="1" si="34"/>
        <v>0</v>
      </c>
      <c r="CC19" s="33">
        <f t="shared" ca="1" si="35"/>
        <v>0</v>
      </c>
      <c r="CD19" s="33">
        <f t="shared" ca="1" si="36"/>
        <v>0</v>
      </c>
      <c r="CE19" s="34">
        <f t="shared" ca="1" si="46"/>
        <v>0</v>
      </c>
      <c r="CG19" s="33">
        <f t="shared" ca="1" si="39"/>
        <v>1</v>
      </c>
      <c r="CH19" s="7"/>
      <c r="CJ19" s="34">
        <f t="shared" ca="1" si="38"/>
        <v>29</v>
      </c>
    </row>
    <row r="20" spans="1:88" x14ac:dyDescent="0.25">
      <c r="A20" s="1">
        <f t="shared" ca="1" si="1"/>
        <v>1</v>
      </c>
      <c r="B20" s="1" t="str">
        <f t="shared" ca="1" si="2"/>
        <v>Men</v>
      </c>
      <c r="C20" s="1">
        <f t="shared" ca="1" si="3"/>
        <v>41</v>
      </c>
      <c r="D20" s="1">
        <f t="shared" ca="1" si="4"/>
        <v>5</v>
      </c>
      <c r="E20" s="1" t="str">
        <f t="shared" ca="1" si="5"/>
        <v xml:space="preserve">General work </v>
      </c>
      <c r="F20" s="1">
        <f t="shared" ca="1" si="6"/>
        <v>2</v>
      </c>
      <c r="G20" s="1" t="str">
        <f t="shared" ca="1" si="7"/>
        <v>Civil Engineering</v>
      </c>
      <c r="H20" s="1">
        <f t="shared" ca="1" si="8"/>
        <v>2</v>
      </c>
      <c r="I20" s="1">
        <f t="shared" ca="1" si="0"/>
        <v>1</v>
      </c>
      <c r="J20" s="1">
        <f t="shared" ca="1" si="9"/>
        <v>26472</v>
      </c>
      <c r="K20" s="1">
        <f t="shared" ca="1" si="10"/>
        <v>2</v>
      </c>
      <c r="L20" s="1" t="str">
        <f t="shared" ca="1" si="11"/>
        <v>Tembhipada Road</v>
      </c>
      <c r="M20" s="1">
        <f t="shared" ca="1" si="47"/>
        <v>105888</v>
      </c>
      <c r="N20" s="1">
        <f t="shared" ca="1" si="13"/>
        <v>28592.228585629597</v>
      </c>
      <c r="O20" s="1">
        <f t="shared" ca="1" si="48"/>
        <v>3469.0338158332856</v>
      </c>
      <c r="P20" s="1">
        <f t="shared" ca="1" si="15"/>
        <v>2934</v>
      </c>
      <c r="Q20" s="1">
        <f t="shared" ca="1" si="49"/>
        <v>26548.059451753667</v>
      </c>
      <c r="R20">
        <f t="shared" ca="1" si="50"/>
        <v>11103.5818800297</v>
      </c>
      <c r="S20" s="1">
        <f t="shared" ca="1" si="51"/>
        <v>120460.61569586299</v>
      </c>
      <c r="T20" s="1">
        <f t="shared" ca="1" si="52"/>
        <v>58074.28803738326</v>
      </c>
      <c r="U20" s="1">
        <f t="shared" ca="1" si="53"/>
        <v>62386.327658479728</v>
      </c>
      <c r="X20" s="33">
        <f t="shared" ca="1" si="23"/>
        <v>0</v>
      </c>
      <c r="Y20" s="33">
        <f t="shared" ca="1" si="24"/>
        <v>1</v>
      </c>
      <c r="Z20" s="33"/>
      <c r="AA20" s="33"/>
      <c r="AO20" s="33">
        <f t="shared" ca="1" si="25"/>
        <v>1</v>
      </c>
      <c r="AP20" s="33">
        <f t="shared" ca="1" si="26"/>
        <v>0</v>
      </c>
      <c r="AQ20" s="33">
        <f t="shared" ca="1" si="27"/>
        <v>0</v>
      </c>
      <c r="AR20" s="33">
        <f t="shared" ca="1" si="28"/>
        <v>0</v>
      </c>
      <c r="AS20" s="33">
        <f t="shared" ca="1" si="29"/>
        <v>0</v>
      </c>
      <c r="AT20" s="34">
        <f t="shared" ca="1" si="30"/>
        <v>0</v>
      </c>
      <c r="AU20" s="33"/>
      <c r="AV20" s="1"/>
      <c r="AW20" s="1"/>
      <c r="AX20" s="1"/>
      <c r="AY20" s="1"/>
      <c r="AZ20" s="1"/>
      <c r="BD20" s="34">
        <f ca="1">Table1[[#This Row],[Car Value]]/Table1[[#This Row],[Cars]]</f>
        <v>3469.0338158332856</v>
      </c>
      <c r="BG20" s="34">
        <f t="shared" ca="1" si="31"/>
        <v>0</v>
      </c>
      <c r="BN20" s="16">
        <f ca="1">Table1[[#This Row],[Mortage Value]]/Table1[[#This Row],[Value of House]]</f>
        <v>0.27002331317646566</v>
      </c>
      <c r="BO20" s="1">
        <f t="shared" ca="1" si="22"/>
        <v>0</v>
      </c>
      <c r="BP20" s="1"/>
      <c r="BS20" s="33">
        <f t="shared" ca="1" si="40"/>
        <v>0</v>
      </c>
      <c r="BT20" s="33">
        <f t="shared" ca="1" si="41"/>
        <v>24545</v>
      </c>
      <c r="BU20" s="33">
        <f t="shared" ca="1" si="42"/>
        <v>0</v>
      </c>
      <c r="BV20" s="33">
        <f t="shared" ca="1" si="43"/>
        <v>0</v>
      </c>
      <c r="BW20" s="33">
        <f t="shared" ca="1" si="44"/>
        <v>0</v>
      </c>
      <c r="BX20" s="33">
        <f t="shared" ca="1" si="45"/>
        <v>0</v>
      </c>
      <c r="BZ20" s="33">
        <f t="shared" ca="1" si="32"/>
        <v>24545</v>
      </c>
      <c r="CA20" s="33">
        <f t="shared" ca="1" si="33"/>
        <v>0</v>
      </c>
      <c r="CB20" s="33">
        <f t="shared" ca="1" si="34"/>
        <v>0</v>
      </c>
      <c r="CC20" s="33">
        <f t="shared" ca="1" si="35"/>
        <v>0</v>
      </c>
      <c r="CD20" s="33">
        <f t="shared" ca="1" si="36"/>
        <v>0</v>
      </c>
      <c r="CE20" s="34">
        <f t="shared" ca="1" si="46"/>
        <v>0</v>
      </c>
      <c r="CG20" s="33">
        <f t="shared" ca="1" si="39"/>
        <v>1</v>
      </c>
      <c r="CH20" s="7"/>
      <c r="CJ20" s="34">
        <f t="shared" ca="1" si="38"/>
        <v>40</v>
      </c>
    </row>
    <row r="21" spans="1:88" x14ac:dyDescent="0.25">
      <c r="A21" s="1">
        <f t="shared" ca="1" si="1"/>
        <v>2</v>
      </c>
      <c r="B21" s="1" t="str">
        <f t="shared" ca="1" si="2"/>
        <v>Women</v>
      </c>
      <c r="C21" s="1">
        <f t="shared" ca="1" si="3"/>
        <v>29</v>
      </c>
      <c r="D21" s="1">
        <f t="shared" ca="1" si="4"/>
        <v>5</v>
      </c>
      <c r="E21" s="1" t="str">
        <f t="shared" ca="1" si="5"/>
        <v xml:space="preserve">General work </v>
      </c>
      <c r="F21" s="1">
        <f t="shared" ca="1" si="6"/>
        <v>6</v>
      </c>
      <c r="G21" s="1" t="str">
        <f t="shared" ca="1" si="7"/>
        <v>Architech</v>
      </c>
      <c r="H21" s="1">
        <f t="shared" ca="1" si="8"/>
        <v>4</v>
      </c>
      <c r="I21" s="1">
        <f t="shared" ca="1" si="0"/>
        <v>1</v>
      </c>
      <c r="J21" s="1">
        <f t="shared" ca="1" si="9"/>
        <v>28086</v>
      </c>
      <c r="K21" s="1">
        <f t="shared" ca="1" si="10"/>
        <v>5</v>
      </c>
      <c r="L21" s="1" t="str">
        <f t="shared" ca="1" si="11"/>
        <v>Shivaji Talao</v>
      </c>
      <c r="M21" s="1">
        <f t="shared" ca="1" si="47"/>
        <v>168516</v>
      </c>
      <c r="N21" s="1">
        <f t="shared" ca="1" si="13"/>
        <v>76426.787378103865</v>
      </c>
      <c r="O21" s="1">
        <f t="shared" ca="1" si="48"/>
        <v>10815.167327022833</v>
      </c>
      <c r="P21" s="1">
        <f t="shared" ca="1" si="15"/>
        <v>4750</v>
      </c>
      <c r="Q21" s="1">
        <f t="shared" ca="1" si="49"/>
        <v>28037.563881444279</v>
      </c>
      <c r="R21">
        <f t="shared" ca="1" si="50"/>
        <v>6408.500485105571</v>
      </c>
      <c r="S21" s="1">
        <f t="shared" ca="1" si="51"/>
        <v>185739.66781212838</v>
      </c>
      <c r="T21" s="1">
        <f t="shared" ca="1" si="52"/>
        <v>109214.35125954814</v>
      </c>
      <c r="U21" s="1">
        <f t="shared" ca="1" si="53"/>
        <v>76525.316552580232</v>
      </c>
      <c r="X21" s="33">
        <f t="shared" ca="1" si="23"/>
        <v>1</v>
      </c>
      <c r="Y21" s="33">
        <f t="shared" ca="1" si="24"/>
        <v>0</v>
      </c>
      <c r="Z21" s="33"/>
      <c r="AA21" s="33"/>
      <c r="AO21" s="33">
        <f t="shared" ca="1" si="25"/>
        <v>0</v>
      </c>
      <c r="AP21" s="33">
        <f t="shared" ca="1" si="26"/>
        <v>0</v>
      </c>
      <c r="AQ21" s="33">
        <f t="shared" ca="1" si="27"/>
        <v>0</v>
      </c>
      <c r="AR21" s="33">
        <f t="shared" ca="1" si="28"/>
        <v>0</v>
      </c>
      <c r="AS21" s="33">
        <f t="shared" ca="1" si="29"/>
        <v>0</v>
      </c>
      <c r="AT21" s="34">
        <f t="shared" ca="1" si="30"/>
        <v>0</v>
      </c>
      <c r="AU21" s="33"/>
      <c r="AV21" s="1"/>
      <c r="AW21" s="1"/>
      <c r="AX21" s="1"/>
      <c r="AY21" s="1"/>
      <c r="AZ21" s="1"/>
      <c r="BD21" s="34">
        <f ca="1">Table1[[#This Row],[Car Value]]/Table1[[#This Row],[Cars]]</f>
        <v>10815.167327022833</v>
      </c>
      <c r="BG21" s="34">
        <f t="shared" ca="1" si="31"/>
        <v>0</v>
      </c>
      <c r="BN21" s="16">
        <f ca="1">Table1[[#This Row],[Mortage Value]]/Table1[[#This Row],[Value of House]]</f>
        <v>0.45352837343696661</v>
      </c>
      <c r="BO21" s="1">
        <f t="shared" ca="1" si="22"/>
        <v>0</v>
      </c>
      <c r="BP21" s="1"/>
      <c r="BS21" s="33">
        <f t="shared" ca="1" si="40"/>
        <v>0</v>
      </c>
      <c r="BT21" s="33">
        <f t="shared" ca="1" si="41"/>
        <v>0</v>
      </c>
      <c r="BU21" s="33">
        <f t="shared" ca="1" si="42"/>
        <v>0</v>
      </c>
      <c r="BV21" s="33">
        <f t="shared" ca="1" si="43"/>
        <v>0</v>
      </c>
      <c r="BW21" s="33">
        <f t="shared" ca="1" si="44"/>
        <v>0</v>
      </c>
      <c r="BX21" s="33">
        <f t="shared" ca="1" si="45"/>
        <v>0</v>
      </c>
      <c r="BZ21" s="33">
        <f t="shared" ca="1" si="32"/>
        <v>0</v>
      </c>
      <c r="CA21" s="33">
        <f t="shared" ca="1" si="33"/>
        <v>0</v>
      </c>
      <c r="CB21" s="33">
        <f t="shared" ca="1" si="34"/>
        <v>0</v>
      </c>
      <c r="CC21" s="33">
        <f t="shared" ca="1" si="35"/>
        <v>0</v>
      </c>
      <c r="CD21" s="33">
        <f t="shared" ca="1" si="36"/>
        <v>0</v>
      </c>
      <c r="CE21" s="34">
        <f t="shared" ca="1" si="46"/>
        <v>0</v>
      </c>
      <c r="CG21" s="33">
        <f t="shared" ca="1" si="39"/>
        <v>1</v>
      </c>
      <c r="CH21" s="7"/>
      <c r="CJ21" s="34">
        <f t="shared" ca="1" si="38"/>
        <v>32</v>
      </c>
    </row>
    <row r="22" spans="1:88" x14ac:dyDescent="0.25">
      <c r="A22" s="1">
        <f t="shared" ca="1" si="1"/>
        <v>2</v>
      </c>
      <c r="B22" s="1" t="str">
        <f t="shared" ca="1" si="2"/>
        <v>Women</v>
      </c>
      <c r="C22" s="1">
        <f t="shared" ca="1" si="3"/>
        <v>28</v>
      </c>
      <c r="D22" s="1">
        <f t="shared" ca="1" si="4"/>
        <v>1</v>
      </c>
      <c r="E22" s="1" t="str">
        <f t="shared" ca="1" si="5"/>
        <v>Health</v>
      </c>
      <c r="F22" s="1">
        <f t="shared" ca="1" si="6"/>
        <v>5</v>
      </c>
      <c r="G22" s="1" t="str">
        <f t="shared" ca="1" si="7"/>
        <v>Other</v>
      </c>
      <c r="H22" s="1">
        <f t="shared" ca="1" si="8"/>
        <v>4</v>
      </c>
      <c r="I22" s="1">
        <f t="shared" ca="1" si="0"/>
        <v>2</v>
      </c>
      <c r="J22" s="1">
        <f t="shared" ca="1" si="9"/>
        <v>33900</v>
      </c>
      <c r="K22" s="1">
        <f t="shared" ca="1" si="10"/>
        <v>1</v>
      </c>
      <c r="L22" s="1" t="str">
        <f t="shared" ca="1" si="11"/>
        <v>Ganesh Nagar</v>
      </c>
      <c r="M22" s="1">
        <f t="shared" ca="1" si="47"/>
        <v>203400</v>
      </c>
      <c r="N22" s="1">
        <f t="shared" ca="1" si="13"/>
        <v>121222.40615800569</v>
      </c>
      <c r="O22" s="1">
        <f t="shared" ca="1" si="48"/>
        <v>38632.810253620017</v>
      </c>
      <c r="P22" s="1">
        <f t="shared" ca="1" si="15"/>
        <v>6840</v>
      </c>
      <c r="Q22" s="1">
        <f t="shared" ca="1" si="49"/>
        <v>56571.006795981702</v>
      </c>
      <c r="R22">
        <f t="shared" ca="1" si="50"/>
        <v>48019.43837013626</v>
      </c>
      <c r="S22" s="1">
        <f t="shared" ca="1" si="51"/>
        <v>290052.24862375628</v>
      </c>
      <c r="T22" s="1">
        <f t="shared" ca="1" si="52"/>
        <v>184633.4129539874</v>
      </c>
      <c r="U22" s="1">
        <f t="shared" ca="1" si="53"/>
        <v>105418.83566976889</v>
      </c>
      <c r="X22" s="33">
        <f t="shared" ca="1" si="23"/>
        <v>0</v>
      </c>
      <c r="Y22" s="33">
        <f t="shared" ca="1" si="24"/>
        <v>1</v>
      </c>
      <c r="Z22" s="33"/>
      <c r="AA22" s="33"/>
      <c r="AO22" s="33">
        <f t="shared" ca="1" si="25"/>
        <v>0</v>
      </c>
      <c r="AP22" s="33">
        <f t="shared" ca="1" si="26"/>
        <v>0</v>
      </c>
      <c r="AQ22" s="33">
        <f t="shared" ca="1" si="27"/>
        <v>0</v>
      </c>
      <c r="AR22" s="33">
        <f t="shared" ca="1" si="28"/>
        <v>0</v>
      </c>
      <c r="AS22" s="33">
        <f t="shared" ca="1" si="29"/>
        <v>0</v>
      </c>
      <c r="AT22" s="34">
        <f t="shared" ca="1" si="30"/>
        <v>0</v>
      </c>
      <c r="AU22" s="33"/>
      <c r="AV22" s="1"/>
      <c r="AW22" s="1"/>
      <c r="AX22" s="1"/>
      <c r="AY22" s="1"/>
      <c r="AZ22" s="1"/>
      <c r="BD22" s="34">
        <f ca="1">Table1[[#This Row],[Car Value]]/Table1[[#This Row],[Cars]]</f>
        <v>19316.405126810008</v>
      </c>
      <c r="BG22" s="34">
        <f t="shared" ca="1" si="31"/>
        <v>0</v>
      </c>
      <c r="BN22" s="16">
        <f ca="1">Table1[[#This Row],[Mortage Value]]/Table1[[#This Row],[Value of House]]</f>
        <v>0.59598036459196502</v>
      </c>
      <c r="BO22" s="1">
        <f t="shared" ca="1" si="22"/>
        <v>0</v>
      </c>
      <c r="BP22" s="1"/>
      <c r="BS22" s="33">
        <f t="shared" ca="1" si="40"/>
        <v>0</v>
      </c>
      <c r="BT22" s="33">
        <f t="shared" ca="1" si="41"/>
        <v>0</v>
      </c>
      <c r="BU22" s="33">
        <f t="shared" ca="1" si="42"/>
        <v>28086</v>
      </c>
      <c r="BV22" s="33">
        <f t="shared" ca="1" si="43"/>
        <v>0</v>
      </c>
      <c r="BW22" s="33">
        <f t="shared" ca="1" si="44"/>
        <v>0</v>
      </c>
      <c r="BX22" s="33">
        <f t="shared" ca="1" si="45"/>
        <v>0</v>
      </c>
      <c r="BZ22" s="33">
        <f t="shared" ca="1" si="32"/>
        <v>0</v>
      </c>
      <c r="CA22" s="33">
        <f t="shared" ca="1" si="33"/>
        <v>0</v>
      </c>
      <c r="CB22" s="33">
        <f t="shared" ca="1" si="34"/>
        <v>0</v>
      </c>
      <c r="CC22" s="33">
        <f t="shared" ca="1" si="35"/>
        <v>0</v>
      </c>
      <c r="CD22" s="33">
        <f t="shared" ca="1" si="36"/>
        <v>0</v>
      </c>
      <c r="CE22" s="34">
        <f t="shared" ca="1" si="46"/>
        <v>0</v>
      </c>
      <c r="CG22" s="33">
        <f t="shared" ca="1" si="39"/>
        <v>1</v>
      </c>
      <c r="CH22" s="7"/>
      <c r="CJ22" s="34">
        <f t="shared" ca="1" si="38"/>
        <v>41</v>
      </c>
    </row>
    <row r="23" spans="1:88" x14ac:dyDescent="0.25">
      <c r="A23" s="1">
        <f t="shared" ca="1" si="1"/>
        <v>1</v>
      </c>
      <c r="B23" s="1" t="str">
        <f t="shared" ca="1" si="2"/>
        <v>Men</v>
      </c>
      <c r="C23" s="1">
        <f t="shared" ca="1" si="3"/>
        <v>25</v>
      </c>
      <c r="D23" s="1">
        <f t="shared" ca="1" si="4"/>
        <v>1</v>
      </c>
      <c r="E23" s="1" t="str">
        <f t="shared" ca="1" si="5"/>
        <v>Health</v>
      </c>
      <c r="F23" s="1">
        <f t="shared" ca="1" si="6"/>
        <v>2</v>
      </c>
      <c r="G23" s="1" t="str">
        <f t="shared" ca="1" si="7"/>
        <v>Civil Engineering</v>
      </c>
      <c r="H23" s="1">
        <f t="shared" ca="1" si="8"/>
        <v>0</v>
      </c>
      <c r="I23" s="1">
        <f t="shared" ca="1" si="0"/>
        <v>1</v>
      </c>
      <c r="J23" s="1">
        <f t="shared" ca="1" si="9"/>
        <v>21020</v>
      </c>
      <c r="K23" s="1">
        <f t="shared" ca="1" si="10"/>
        <v>1</v>
      </c>
      <c r="L23" s="1" t="str">
        <f t="shared" ca="1" si="11"/>
        <v>Ganesh Nagar</v>
      </c>
      <c r="M23" s="1">
        <f t="shared" ca="1" si="47"/>
        <v>63060</v>
      </c>
      <c r="N23" s="1">
        <f t="shared" ca="1" si="13"/>
        <v>52495.80445009187</v>
      </c>
      <c r="O23" s="1">
        <f t="shared" ca="1" si="48"/>
        <v>11952.956891987527</v>
      </c>
      <c r="P23" s="1">
        <f t="shared" ca="1" si="15"/>
        <v>705</v>
      </c>
      <c r="Q23" s="1">
        <f t="shared" ca="1" si="49"/>
        <v>8337.6395844084909</v>
      </c>
      <c r="R23">
        <f t="shared" ca="1" si="50"/>
        <v>3797.4199300572668</v>
      </c>
      <c r="S23" s="1">
        <f t="shared" ca="1" si="51"/>
        <v>78810.376822044796</v>
      </c>
      <c r="T23" s="1">
        <f t="shared" ca="1" si="52"/>
        <v>61538.44403450036</v>
      </c>
      <c r="U23" s="1">
        <f t="shared" ca="1" si="53"/>
        <v>17271.932787544436</v>
      </c>
      <c r="X23" s="33">
        <f t="shared" ca="1" si="23"/>
        <v>0</v>
      </c>
      <c r="Y23" s="33">
        <f t="shared" ca="1" si="24"/>
        <v>1</v>
      </c>
      <c r="Z23" s="33"/>
      <c r="AA23" s="33"/>
      <c r="AO23" s="33">
        <f t="shared" ca="1" si="25"/>
        <v>0</v>
      </c>
      <c r="AP23" s="33">
        <f t="shared" ca="1" si="26"/>
        <v>0</v>
      </c>
      <c r="AQ23" s="33">
        <f t="shared" ca="1" si="27"/>
        <v>1</v>
      </c>
      <c r="AR23" s="33">
        <f t="shared" ca="1" si="28"/>
        <v>0</v>
      </c>
      <c r="AS23" s="33">
        <f t="shared" ca="1" si="29"/>
        <v>0</v>
      </c>
      <c r="AT23" s="34">
        <f t="shared" ca="1" si="30"/>
        <v>0</v>
      </c>
      <c r="AU23" s="33"/>
      <c r="AV23" s="1"/>
      <c r="AW23" s="1"/>
      <c r="AX23" s="1"/>
      <c r="AY23" s="1"/>
      <c r="AZ23" s="1"/>
      <c r="BD23" s="34">
        <f ca="1">Table1[[#This Row],[Car Value]]/Table1[[#This Row],[Cars]]</f>
        <v>11952.956891987527</v>
      </c>
      <c r="BG23" s="34">
        <f t="shared" ca="1" si="31"/>
        <v>0</v>
      </c>
      <c r="BN23" s="16">
        <f ca="1">Table1[[#This Row],[Mortage Value]]/Table1[[#This Row],[Value of House]]</f>
        <v>0.83247390501255736</v>
      </c>
      <c r="BO23" s="1">
        <f t="shared" ca="1" si="22"/>
        <v>0</v>
      </c>
      <c r="BP23" s="1"/>
      <c r="BS23" s="33">
        <f t="shared" ca="1" si="40"/>
        <v>33900</v>
      </c>
      <c r="BT23" s="33">
        <f t="shared" ca="1" si="41"/>
        <v>0</v>
      </c>
      <c r="BU23" s="33">
        <f t="shared" ca="1" si="42"/>
        <v>0</v>
      </c>
      <c r="BV23" s="33">
        <f t="shared" ca="1" si="43"/>
        <v>0</v>
      </c>
      <c r="BW23" s="33">
        <f t="shared" ca="1" si="44"/>
        <v>0</v>
      </c>
      <c r="BX23" s="33">
        <f t="shared" ca="1" si="45"/>
        <v>0</v>
      </c>
      <c r="BZ23" s="33">
        <f t="shared" ca="1" si="32"/>
        <v>0</v>
      </c>
      <c r="CA23" s="33">
        <f t="shared" ca="1" si="33"/>
        <v>0</v>
      </c>
      <c r="CB23" s="33">
        <f t="shared" ca="1" si="34"/>
        <v>33900</v>
      </c>
      <c r="CC23" s="33">
        <f t="shared" ca="1" si="35"/>
        <v>0</v>
      </c>
      <c r="CD23" s="33">
        <f t="shared" ca="1" si="36"/>
        <v>0</v>
      </c>
      <c r="CE23" s="34">
        <f t="shared" ca="1" si="46"/>
        <v>0</v>
      </c>
      <c r="CG23" s="33">
        <f t="shared" ca="1" si="39"/>
        <v>1</v>
      </c>
      <c r="CH23" s="7"/>
      <c r="CJ23" s="34">
        <f t="shared" ca="1" si="38"/>
        <v>29</v>
      </c>
    </row>
    <row r="24" spans="1:88" x14ac:dyDescent="0.25">
      <c r="A24" s="1">
        <f t="shared" ca="1" si="1"/>
        <v>1</v>
      </c>
      <c r="B24" s="1" t="str">
        <f t="shared" ca="1" si="2"/>
        <v>Men</v>
      </c>
      <c r="C24" s="1">
        <f t="shared" ca="1" si="3"/>
        <v>33</v>
      </c>
      <c r="D24" s="1">
        <f t="shared" ca="1" si="4"/>
        <v>6</v>
      </c>
      <c r="E24" s="1" t="str">
        <f t="shared" ca="1" si="5"/>
        <v>Architecture</v>
      </c>
      <c r="F24" s="1">
        <f t="shared" ca="1" si="6"/>
        <v>6</v>
      </c>
      <c r="G24" s="1" t="str">
        <f t="shared" ca="1" si="7"/>
        <v>Architech</v>
      </c>
      <c r="H24" s="1">
        <f t="shared" ca="1" si="8"/>
        <v>4</v>
      </c>
      <c r="I24" s="1">
        <f t="shared" ca="1" si="0"/>
        <v>1</v>
      </c>
      <c r="J24" s="1">
        <f t="shared" ca="1" si="9"/>
        <v>31413</v>
      </c>
      <c r="K24" s="1">
        <f t="shared" ca="1" si="10"/>
        <v>7</v>
      </c>
      <c r="L24" s="1" t="str">
        <f t="shared" ca="1" si="11"/>
        <v>Tank Road</v>
      </c>
      <c r="M24" s="1">
        <f t="shared" ca="1" si="47"/>
        <v>125652</v>
      </c>
      <c r="N24" s="1">
        <f t="shared" ca="1" si="13"/>
        <v>10735.610256675214</v>
      </c>
      <c r="O24" s="1">
        <f t="shared" ca="1" si="48"/>
        <v>16798.568499353569</v>
      </c>
      <c r="P24" s="1">
        <f t="shared" ca="1" si="15"/>
        <v>9472</v>
      </c>
      <c r="Q24" s="1">
        <f t="shared" ca="1" si="49"/>
        <v>30875.730819896107</v>
      </c>
      <c r="R24">
        <f t="shared" ca="1" si="50"/>
        <v>8401.0706055090686</v>
      </c>
      <c r="S24" s="1">
        <f t="shared" ca="1" si="51"/>
        <v>150851.63910486264</v>
      </c>
      <c r="T24" s="1">
        <f t="shared" ca="1" si="52"/>
        <v>51083.34107657132</v>
      </c>
      <c r="U24" s="1">
        <f t="shared" ca="1" si="53"/>
        <v>99768.298028291319</v>
      </c>
      <c r="X24" s="33">
        <f t="shared" ca="1" si="23"/>
        <v>1</v>
      </c>
      <c r="Y24" s="33">
        <f t="shared" ca="1" si="24"/>
        <v>0</v>
      </c>
      <c r="Z24" s="33"/>
      <c r="AA24" s="33"/>
      <c r="AO24" s="33">
        <f t="shared" ca="1" si="25"/>
        <v>0</v>
      </c>
      <c r="AP24" s="33">
        <f t="shared" ca="1" si="26"/>
        <v>0</v>
      </c>
      <c r="AQ24" s="33">
        <f t="shared" ca="1" si="27"/>
        <v>1</v>
      </c>
      <c r="AR24" s="33">
        <f t="shared" ca="1" si="28"/>
        <v>0</v>
      </c>
      <c r="AS24" s="33">
        <f t="shared" ca="1" si="29"/>
        <v>0</v>
      </c>
      <c r="AT24" s="34">
        <f t="shared" ca="1" si="30"/>
        <v>0</v>
      </c>
      <c r="AU24" s="33"/>
      <c r="AV24" s="1"/>
      <c r="AW24" s="1"/>
      <c r="AX24" s="1"/>
      <c r="AY24" s="1"/>
      <c r="AZ24" s="1"/>
      <c r="BD24" s="34">
        <f ca="1">Table1[[#This Row],[Car Value]]/Table1[[#This Row],[Cars]]</f>
        <v>16798.568499353569</v>
      </c>
      <c r="BG24" s="34">
        <f t="shared" ca="1" si="31"/>
        <v>0</v>
      </c>
      <c r="BN24" s="16">
        <f ca="1">Table1[[#This Row],[Mortage Value]]/Table1[[#This Row],[Value of House]]</f>
        <v>8.5439231024378559E-2</v>
      </c>
      <c r="BO24" s="1">
        <f t="shared" ca="1" si="22"/>
        <v>1</v>
      </c>
      <c r="BP24" s="1"/>
      <c r="BS24" s="33">
        <f t="shared" ca="1" si="40"/>
        <v>21020</v>
      </c>
      <c r="BT24" s="33">
        <f t="shared" ca="1" si="41"/>
        <v>0</v>
      </c>
      <c r="BU24" s="33">
        <f t="shared" ca="1" si="42"/>
        <v>0</v>
      </c>
      <c r="BV24" s="33">
        <f t="shared" ca="1" si="43"/>
        <v>0</v>
      </c>
      <c r="BW24" s="33">
        <f t="shared" ca="1" si="44"/>
        <v>0</v>
      </c>
      <c r="BX24" s="33">
        <f t="shared" ca="1" si="45"/>
        <v>0</v>
      </c>
      <c r="BZ24" s="33">
        <f t="shared" ca="1" si="32"/>
        <v>0</v>
      </c>
      <c r="CA24" s="33">
        <f t="shared" ca="1" si="33"/>
        <v>0</v>
      </c>
      <c r="CB24" s="33">
        <f t="shared" ca="1" si="34"/>
        <v>21020</v>
      </c>
      <c r="CC24" s="33">
        <f t="shared" ca="1" si="35"/>
        <v>0</v>
      </c>
      <c r="CD24" s="33">
        <f t="shared" ca="1" si="36"/>
        <v>0</v>
      </c>
      <c r="CE24" s="34">
        <f t="shared" ca="1" si="46"/>
        <v>0</v>
      </c>
      <c r="CG24" s="33">
        <f t="shared" ca="1" si="39"/>
        <v>1</v>
      </c>
      <c r="CH24" s="7"/>
      <c r="CJ24" s="34">
        <f t="shared" ca="1" si="38"/>
        <v>28</v>
      </c>
    </row>
    <row r="25" spans="1:88" x14ac:dyDescent="0.25">
      <c r="A25" s="1">
        <f t="shared" ca="1" si="1"/>
        <v>1</v>
      </c>
      <c r="B25" s="1" t="str">
        <f t="shared" ca="1" si="2"/>
        <v>Men</v>
      </c>
      <c r="C25" s="1">
        <f t="shared" ca="1" si="3"/>
        <v>41</v>
      </c>
      <c r="D25" s="1">
        <f t="shared" ca="1" si="4"/>
        <v>3</v>
      </c>
      <c r="E25" s="1" t="str">
        <f t="shared" ca="1" si="5"/>
        <v>Teaching</v>
      </c>
      <c r="F25" s="1">
        <f t="shared" ca="1" si="6"/>
        <v>4</v>
      </c>
      <c r="G25" s="1" t="str">
        <f t="shared" ca="1" si="7"/>
        <v>IT Engineering</v>
      </c>
      <c r="H25" s="1">
        <f t="shared" ca="1" si="8"/>
        <v>4</v>
      </c>
      <c r="I25" s="1">
        <f t="shared" ca="1" si="0"/>
        <v>1</v>
      </c>
      <c r="J25" s="1">
        <f t="shared" ca="1" si="9"/>
        <v>33151</v>
      </c>
      <c r="K25" s="1">
        <f t="shared" ca="1" si="10"/>
        <v>5</v>
      </c>
      <c r="L25" s="1" t="str">
        <f t="shared" ca="1" si="11"/>
        <v>Shivaji Talao</v>
      </c>
      <c r="M25" s="1">
        <f t="shared" ca="1" si="47"/>
        <v>99453</v>
      </c>
      <c r="N25" s="1">
        <f t="shared" ca="1" si="13"/>
        <v>98604.480575294961</v>
      </c>
      <c r="O25" s="1">
        <f t="shared" ca="1" si="48"/>
        <v>27262.221690249011</v>
      </c>
      <c r="P25" s="1">
        <f t="shared" ca="1" si="15"/>
        <v>14191</v>
      </c>
      <c r="Q25" s="1">
        <f t="shared" ca="1" si="49"/>
        <v>28797.395642158688</v>
      </c>
      <c r="R25">
        <f t="shared" ca="1" si="50"/>
        <v>46059.635980855375</v>
      </c>
      <c r="S25" s="1">
        <f t="shared" ca="1" si="51"/>
        <v>172774.8576711044</v>
      </c>
      <c r="T25" s="1">
        <f t="shared" ca="1" si="52"/>
        <v>141592.87621745365</v>
      </c>
      <c r="U25" s="1">
        <f t="shared" ca="1" si="53"/>
        <v>31181.981453650747</v>
      </c>
      <c r="X25" s="33">
        <f t="shared" ca="1" si="23"/>
        <v>1</v>
      </c>
      <c r="Y25" s="33">
        <f t="shared" ca="1" si="24"/>
        <v>0</v>
      </c>
      <c r="Z25" s="33"/>
      <c r="AA25" s="33"/>
      <c r="AO25" s="33">
        <f t="shared" ca="1" si="25"/>
        <v>0</v>
      </c>
      <c r="AP25" s="33">
        <f t="shared" ca="1" si="26"/>
        <v>0</v>
      </c>
      <c r="AQ25" s="33">
        <f t="shared" ca="1" si="27"/>
        <v>0</v>
      </c>
      <c r="AR25" s="33">
        <f t="shared" ca="1" si="28"/>
        <v>0</v>
      </c>
      <c r="AS25" s="33">
        <f t="shared" ca="1" si="29"/>
        <v>1</v>
      </c>
      <c r="AT25" s="34">
        <f t="shared" ca="1" si="30"/>
        <v>0</v>
      </c>
      <c r="AU25" s="33"/>
      <c r="AV25" s="1"/>
      <c r="AW25" s="1"/>
      <c r="AX25" s="1"/>
      <c r="AY25" s="1"/>
      <c r="AZ25" s="1"/>
      <c r="BD25" s="34">
        <f ca="1">Table1[[#This Row],[Car Value]]/Table1[[#This Row],[Cars]]</f>
        <v>27262.221690249011</v>
      </c>
      <c r="BG25" s="34">
        <f t="shared" ca="1" si="31"/>
        <v>0</v>
      </c>
      <c r="BN25" s="16">
        <f ca="1">Table1[[#This Row],[Mortage Value]]/Table1[[#This Row],[Value of House]]</f>
        <v>0.99146813645938248</v>
      </c>
      <c r="BO25" s="1">
        <f t="shared" ca="1" si="22"/>
        <v>0</v>
      </c>
      <c r="BP25" s="1"/>
      <c r="BS25" s="33">
        <f t="shared" ca="1" si="40"/>
        <v>0</v>
      </c>
      <c r="BT25" s="33">
        <f t="shared" ca="1" si="41"/>
        <v>31413</v>
      </c>
      <c r="BU25" s="33">
        <f t="shared" ca="1" si="42"/>
        <v>0</v>
      </c>
      <c r="BV25" s="33">
        <f t="shared" ca="1" si="43"/>
        <v>0</v>
      </c>
      <c r="BW25" s="33">
        <f t="shared" ca="1" si="44"/>
        <v>0</v>
      </c>
      <c r="BX25" s="33">
        <f t="shared" ca="1" si="45"/>
        <v>0</v>
      </c>
      <c r="BZ25" s="33">
        <f t="shared" ca="1" si="32"/>
        <v>0</v>
      </c>
      <c r="CA25" s="33">
        <f t="shared" ca="1" si="33"/>
        <v>0</v>
      </c>
      <c r="CB25" s="33">
        <f t="shared" ca="1" si="34"/>
        <v>0</v>
      </c>
      <c r="CC25" s="33">
        <f t="shared" ca="1" si="35"/>
        <v>0</v>
      </c>
      <c r="CD25" s="33">
        <f t="shared" ca="1" si="36"/>
        <v>31413</v>
      </c>
      <c r="CE25" s="34">
        <f t="shared" ca="1" si="46"/>
        <v>0</v>
      </c>
      <c r="CG25" s="33">
        <f t="shared" ca="1" si="39"/>
        <v>1</v>
      </c>
      <c r="CH25" s="7"/>
      <c r="CJ25" s="34">
        <f t="shared" ca="1" si="38"/>
        <v>25</v>
      </c>
    </row>
    <row r="26" spans="1:88" x14ac:dyDescent="0.25">
      <c r="A26" s="1">
        <f t="shared" ca="1" si="1"/>
        <v>2</v>
      </c>
      <c r="B26" s="1" t="str">
        <f t="shared" ca="1" si="2"/>
        <v>Women</v>
      </c>
      <c r="C26" s="1">
        <f t="shared" ca="1" si="3"/>
        <v>44</v>
      </c>
      <c r="D26" s="1">
        <f t="shared" ca="1" si="4"/>
        <v>4</v>
      </c>
      <c r="E26" s="1" t="str">
        <f t="shared" ca="1" si="5"/>
        <v>IT</v>
      </c>
      <c r="F26" s="1">
        <f t="shared" ca="1" si="6"/>
        <v>2</v>
      </c>
      <c r="G26" s="1" t="str">
        <f t="shared" ca="1" si="7"/>
        <v>Civil Engineering</v>
      </c>
      <c r="H26" s="1">
        <f t="shared" ca="1" si="8"/>
        <v>2</v>
      </c>
      <c r="I26" s="1">
        <f t="shared" ca="1" si="0"/>
        <v>2</v>
      </c>
      <c r="J26" s="1">
        <f t="shared" ca="1" si="9"/>
        <v>33544</v>
      </c>
      <c r="K26" s="1">
        <f t="shared" ca="1" si="10"/>
        <v>1</v>
      </c>
      <c r="L26" s="1" t="str">
        <f t="shared" ca="1" si="11"/>
        <v>Ganesh Nagar</v>
      </c>
      <c r="M26" s="1">
        <f t="shared" ca="1" si="47"/>
        <v>201264</v>
      </c>
      <c r="N26" s="1">
        <f t="shared" ca="1" si="13"/>
        <v>61495.340126157207</v>
      </c>
      <c r="O26" s="1">
        <f t="shared" ca="1" si="48"/>
        <v>36139.454857225595</v>
      </c>
      <c r="P26" s="1">
        <f t="shared" ca="1" si="15"/>
        <v>2684</v>
      </c>
      <c r="Q26" s="1">
        <f t="shared" ca="1" si="49"/>
        <v>41910.238968718804</v>
      </c>
      <c r="R26">
        <f t="shared" ca="1" si="50"/>
        <v>1120.1318054668209</v>
      </c>
      <c r="S26" s="1">
        <f t="shared" ca="1" si="51"/>
        <v>238523.5866626924</v>
      </c>
      <c r="T26" s="1">
        <f t="shared" ca="1" si="52"/>
        <v>106089.57909487601</v>
      </c>
      <c r="U26" s="1">
        <f t="shared" ca="1" si="53"/>
        <v>132434.00756781638</v>
      </c>
      <c r="X26" s="33">
        <f t="shared" ca="1" si="23"/>
        <v>1</v>
      </c>
      <c r="Y26" s="33">
        <f t="shared" ca="1" si="24"/>
        <v>0</v>
      </c>
      <c r="Z26" s="33"/>
      <c r="AA26" s="33"/>
      <c r="AO26" s="33">
        <f t="shared" ca="1" si="25"/>
        <v>1</v>
      </c>
      <c r="AP26" s="33">
        <f t="shared" ca="1" si="26"/>
        <v>0</v>
      </c>
      <c r="AQ26" s="33">
        <f t="shared" ca="1" si="27"/>
        <v>0</v>
      </c>
      <c r="AR26" s="33">
        <f t="shared" ca="1" si="28"/>
        <v>0</v>
      </c>
      <c r="AS26" s="33">
        <f t="shared" ca="1" si="29"/>
        <v>0</v>
      </c>
      <c r="AT26" s="34">
        <f t="shared" ca="1" si="30"/>
        <v>0</v>
      </c>
      <c r="AU26" s="33"/>
      <c r="AV26" s="1"/>
      <c r="AW26" s="1"/>
      <c r="AX26" s="1"/>
      <c r="AY26" s="1"/>
      <c r="AZ26" s="1"/>
      <c r="BD26" s="34">
        <f ca="1">Table1[[#This Row],[Car Value]]/Table1[[#This Row],[Cars]]</f>
        <v>18069.727428612798</v>
      </c>
      <c r="BG26" s="34">
        <f t="shared" ca="1" si="31"/>
        <v>0</v>
      </c>
      <c r="BN26" s="16">
        <f ca="1">Table1[[#This Row],[Mortage Value]]/Table1[[#This Row],[Value of House]]</f>
        <v>0.30554565210945428</v>
      </c>
      <c r="BO26" s="1">
        <f t="shared" ca="1" si="22"/>
        <v>0</v>
      </c>
      <c r="BP26" s="1"/>
      <c r="BS26" s="33">
        <f t="shared" ca="1" si="40"/>
        <v>0</v>
      </c>
      <c r="BT26" s="33">
        <f t="shared" ca="1" si="41"/>
        <v>0</v>
      </c>
      <c r="BU26" s="33">
        <f t="shared" ca="1" si="42"/>
        <v>33151</v>
      </c>
      <c r="BV26" s="33">
        <f t="shared" ca="1" si="43"/>
        <v>0</v>
      </c>
      <c r="BW26" s="33">
        <f t="shared" ca="1" si="44"/>
        <v>0</v>
      </c>
      <c r="BX26" s="33">
        <f t="shared" ca="1" si="45"/>
        <v>0</v>
      </c>
      <c r="BZ26" s="33">
        <f t="shared" ca="1" si="32"/>
        <v>33151</v>
      </c>
      <c r="CA26" s="33">
        <f t="shared" ca="1" si="33"/>
        <v>0</v>
      </c>
      <c r="CB26" s="33">
        <f t="shared" ca="1" si="34"/>
        <v>0</v>
      </c>
      <c r="CC26" s="33">
        <f t="shared" ca="1" si="35"/>
        <v>0</v>
      </c>
      <c r="CD26" s="33">
        <f t="shared" ca="1" si="36"/>
        <v>0</v>
      </c>
      <c r="CE26" s="34">
        <f t="shared" ca="1" si="46"/>
        <v>0</v>
      </c>
      <c r="CG26" s="33">
        <f t="shared" ca="1" si="39"/>
        <v>1</v>
      </c>
      <c r="CH26" s="7"/>
      <c r="CJ26" s="34">
        <f t="shared" ca="1" si="38"/>
        <v>33</v>
      </c>
    </row>
    <row r="27" spans="1:88" x14ac:dyDescent="0.25">
      <c r="A27" s="1">
        <f t="shared" ca="1" si="1"/>
        <v>1</v>
      </c>
      <c r="B27" s="1" t="str">
        <f t="shared" ca="1" si="2"/>
        <v>Men</v>
      </c>
      <c r="C27" s="1">
        <f t="shared" ca="1" si="3"/>
        <v>35</v>
      </c>
      <c r="D27" s="1">
        <f t="shared" ca="1" si="4"/>
        <v>2</v>
      </c>
      <c r="E27" s="1" t="str">
        <f t="shared" ca="1" si="5"/>
        <v>Construction</v>
      </c>
      <c r="F27" s="1">
        <f t="shared" ca="1" si="6"/>
        <v>5</v>
      </c>
      <c r="G27" s="1" t="str">
        <f t="shared" ca="1" si="7"/>
        <v>Other</v>
      </c>
      <c r="H27" s="1">
        <f t="shared" ca="1" si="8"/>
        <v>3</v>
      </c>
      <c r="I27" s="1">
        <f t="shared" ca="1" si="0"/>
        <v>1</v>
      </c>
      <c r="J27" s="1">
        <f t="shared" ca="1" si="9"/>
        <v>16450</v>
      </c>
      <c r="K27" s="1">
        <f t="shared" ca="1" si="10"/>
        <v>5</v>
      </c>
      <c r="L27" s="1" t="str">
        <f t="shared" ca="1" si="11"/>
        <v>Shivaji Talao</v>
      </c>
      <c r="M27" s="1">
        <f t="shared" ca="1" si="47"/>
        <v>98700</v>
      </c>
      <c r="N27" s="1">
        <f t="shared" ca="1" si="13"/>
        <v>41955.765532851408</v>
      </c>
      <c r="O27" s="1">
        <f t="shared" ca="1" si="48"/>
        <v>74.08568689384164</v>
      </c>
      <c r="P27" s="1">
        <f t="shared" ca="1" si="15"/>
        <v>25</v>
      </c>
      <c r="Q27" s="1">
        <f t="shared" ca="1" si="49"/>
        <v>7994.1101566375801</v>
      </c>
      <c r="R27">
        <f t="shared" ca="1" si="50"/>
        <v>20072.351586822737</v>
      </c>
      <c r="S27" s="1">
        <f t="shared" ca="1" si="51"/>
        <v>118846.43727371658</v>
      </c>
      <c r="T27" s="1">
        <f t="shared" ca="1" si="52"/>
        <v>49974.875689488988</v>
      </c>
      <c r="U27" s="1">
        <f t="shared" ca="1" si="53"/>
        <v>68871.561584227602</v>
      </c>
      <c r="X27" s="33">
        <f t="shared" ca="1" si="23"/>
        <v>0</v>
      </c>
      <c r="Y27" s="33">
        <f t="shared" ca="1" si="24"/>
        <v>1</v>
      </c>
      <c r="Z27" s="33"/>
      <c r="AA27" s="33"/>
      <c r="AO27" s="33">
        <f t="shared" ca="1" si="25"/>
        <v>0</v>
      </c>
      <c r="AP27" s="33">
        <f t="shared" ca="1" si="26"/>
        <v>1</v>
      </c>
      <c r="AQ27" s="33">
        <f t="shared" ca="1" si="27"/>
        <v>0</v>
      </c>
      <c r="AR27" s="33">
        <f t="shared" ca="1" si="28"/>
        <v>0</v>
      </c>
      <c r="AS27" s="33">
        <f t="shared" ca="1" si="29"/>
        <v>0</v>
      </c>
      <c r="AT27" s="34">
        <f t="shared" ca="1" si="30"/>
        <v>0</v>
      </c>
      <c r="AU27" s="33"/>
      <c r="AV27" s="1"/>
      <c r="AW27" s="1"/>
      <c r="AX27" s="1"/>
      <c r="AY27" s="1"/>
      <c r="AZ27" s="1"/>
      <c r="BD27" s="34">
        <f ca="1">Table1[[#This Row],[Car Value]]/Table1[[#This Row],[Cars]]</f>
        <v>74.08568689384164</v>
      </c>
      <c r="BG27" s="34">
        <f t="shared" ca="1" si="31"/>
        <v>0</v>
      </c>
      <c r="BN27" s="16">
        <f ca="1">Table1[[#This Row],[Mortage Value]]/Table1[[#This Row],[Value of House]]</f>
        <v>0.42508374400052085</v>
      </c>
      <c r="BO27" s="1">
        <f t="shared" ca="1" si="22"/>
        <v>0</v>
      </c>
      <c r="BP27" s="1"/>
      <c r="BS27" s="33">
        <f t="shared" ca="1" si="40"/>
        <v>33544</v>
      </c>
      <c r="BT27" s="33">
        <f t="shared" ca="1" si="41"/>
        <v>0</v>
      </c>
      <c r="BU27" s="33">
        <f t="shared" ca="1" si="42"/>
        <v>0</v>
      </c>
      <c r="BV27" s="33">
        <f t="shared" ca="1" si="43"/>
        <v>0</v>
      </c>
      <c r="BW27" s="33">
        <f t="shared" ca="1" si="44"/>
        <v>0</v>
      </c>
      <c r="BX27" s="33">
        <f t="shared" ca="1" si="45"/>
        <v>0</v>
      </c>
      <c r="BZ27" s="33">
        <f t="shared" ca="1" si="32"/>
        <v>0</v>
      </c>
      <c r="CA27" s="33">
        <f t="shared" ca="1" si="33"/>
        <v>33544</v>
      </c>
      <c r="CB27" s="33">
        <f t="shared" ca="1" si="34"/>
        <v>0</v>
      </c>
      <c r="CC27" s="33">
        <f t="shared" ca="1" si="35"/>
        <v>0</v>
      </c>
      <c r="CD27" s="33">
        <f t="shared" ca="1" si="36"/>
        <v>0</v>
      </c>
      <c r="CE27" s="34">
        <f t="shared" ca="1" si="46"/>
        <v>0</v>
      </c>
      <c r="CG27" s="33">
        <f t="shared" ca="1" si="39"/>
        <v>1</v>
      </c>
      <c r="CH27" s="7"/>
      <c r="CJ27" s="34">
        <f t="shared" ca="1" si="38"/>
        <v>41</v>
      </c>
    </row>
    <row r="28" spans="1:88" x14ac:dyDescent="0.25">
      <c r="A28" s="1">
        <f t="shared" ca="1" si="1"/>
        <v>1</v>
      </c>
      <c r="B28" s="1" t="str">
        <f t="shared" ca="1" si="2"/>
        <v>Men</v>
      </c>
      <c r="C28" s="1">
        <f t="shared" ca="1" si="3"/>
        <v>31</v>
      </c>
      <c r="D28" s="1">
        <f t="shared" ca="1" si="4"/>
        <v>5</v>
      </c>
      <c r="E28" s="1" t="str">
        <f t="shared" ca="1" si="5"/>
        <v xml:space="preserve">General work </v>
      </c>
      <c r="F28" s="1">
        <f t="shared" ca="1" si="6"/>
        <v>1</v>
      </c>
      <c r="G28" s="1" t="str">
        <f t="shared" ca="1" si="7"/>
        <v>Doctor</v>
      </c>
      <c r="H28" s="1">
        <f t="shared" ca="1" si="8"/>
        <v>0</v>
      </c>
      <c r="I28" s="1">
        <f t="shared" ca="1" si="0"/>
        <v>2</v>
      </c>
      <c r="J28" s="1">
        <f t="shared" ca="1" si="9"/>
        <v>21948</v>
      </c>
      <c r="K28" s="1">
        <f t="shared" ca="1" si="10"/>
        <v>7</v>
      </c>
      <c r="L28" s="1" t="str">
        <f t="shared" ca="1" si="11"/>
        <v>Tank Road</v>
      </c>
      <c r="M28" s="1">
        <f t="shared" ca="1" si="47"/>
        <v>109740</v>
      </c>
      <c r="N28" s="1">
        <f t="shared" ca="1" si="13"/>
        <v>103542.6032204995</v>
      </c>
      <c r="O28" s="1">
        <f t="shared" ca="1" si="48"/>
        <v>17628.172888086498</v>
      </c>
      <c r="P28" s="1">
        <f t="shared" ca="1" si="15"/>
        <v>6491</v>
      </c>
      <c r="Q28" s="1">
        <f t="shared" ca="1" si="49"/>
        <v>10448.773514667279</v>
      </c>
      <c r="R28">
        <f t="shared" ca="1" si="50"/>
        <v>5373.5973469197652</v>
      </c>
      <c r="S28" s="1">
        <f t="shared" ca="1" si="51"/>
        <v>132741.77023500626</v>
      </c>
      <c r="T28" s="1">
        <f t="shared" ca="1" si="52"/>
        <v>120482.37673516678</v>
      </c>
      <c r="U28" s="1">
        <f t="shared" ca="1" si="53"/>
        <v>12259.393499839483</v>
      </c>
      <c r="X28" s="33">
        <f t="shared" ca="1" si="23"/>
        <v>1</v>
      </c>
      <c r="Y28" s="33">
        <f t="shared" ca="1" si="24"/>
        <v>0</v>
      </c>
      <c r="Z28" s="33"/>
      <c r="AA28" s="33"/>
      <c r="AO28" s="33">
        <f t="shared" ca="1" si="25"/>
        <v>0</v>
      </c>
      <c r="AP28" s="33">
        <f t="shared" ca="1" si="26"/>
        <v>0</v>
      </c>
      <c r="AQ28" s="33">
        <f t="shared" ca="1" si="27"/>
        <v>0</v>
      </c>
      <c r="AR28" s="33">
        <f t="shared" ca="1" si="28"/>
        <v>1</v>
      </c>
      <c r="AS28" s="33">
        <f t="shared" ca="1" si="29"/>
        <v>0</v>
      </c>
      <c r="AT28" s="34">
        <f t="shared" ca="1" si="30"/>
        <v>0</v>
      </c>
      <c r="AU28" s="33"/>
      <c r="AV28" s="1"/>
      <c r="AW28" s="1"/>
      <c r="AX28" s="1"/>
      <c r="AY28" s="1"/>
      <c r="AZ28" s="1"/>
      <c r="BD28" s="34">
        <f ca="1">Table1[[#This Row],[Car Value]]/Table1[[#This Row],[Cars]]</f>
        <v>8814.0864440432488</v>
      </c>
      <c r="BG28" s="34">
        <f t="shared" ca="1" si="31"/>
        <v>0</v>
      </c>
      <c r="BN28" s="16">
        <f ca="1">Table1[[#This Row],[Mortage Value]]/Table1[[#This Row],[Value of House]]</f>
        <v>0.94352654656915891</v>
      </c>
      <c r="BO28" s="1">
        <f t="shared" ca="1" si="22"/>
        <v>0</v>
      </c>
      <c r="BP28" s="1"/>
      <c r="BS28" s="33">
        <f t="shared" ca="1" si="40"/>
        <v>0</v>
      </c>
      <c r="BT28" s="33">
        <f t="shared" ca="1" si="41"/>
        <v>0</v>
      </c>
      <c r="BU28" s="33">
        <f t="shared" ca="1" si="42"/>
        <v>16450</v>
      </c>
      <c r="BV28" s="33">
        <f t="shared" ca="1" si="43"/>
        <v>0</v>
      </c>
      <c r="BW28" s="33">
        <f t="shared" ca="1" si="44"/>
        <v>0</v>
      </c>
      <c r="BX28" s="33">
        <f t="shared" ca="1" si="45"/>
        <v>0</v>
      </c>
      <c r="BZ28" s="33">
        <f t="shared" ca="1" si="32"/>
        <v>0</v>
      </c>
      <c r="CA28" s="33">
        <f t="shared" ca="1" si="33"/>
        <v>0</v>
      </c>
      <c r="CB28" s="33">
        <f t="shared" ca="1" si="34"/>
        <v>0</v>
      </c>
      <c r="CC28" s="33">
        <f t="shared" ca="1" si="35"/>
        <v>16450</v>
      </c>
      <c r="CD28" s="33">
        <f t="shared" ca="1" si="36"/>
        <v>0</v>
      </c>
      <c r="CE28" s="34">
        <f t="shared" ca="1" si="46"/>
        <v>0</v>
      </c>
      <c r="CG28" s="33">
        <f t="shared" ca="1" si="39"/>
        <v>1</v>
      </c>
      <c r="CH28" s="7"/>
      <c r="CJ28" s="34">
        <f t="shared" ca="1" si="38"/>
        <v>44</v>
      </c>
    </row>
    <row r="29" spans="1:88" x14ac:dyDescent="0.25">
      <c r="A29" s="1">
        <f t="shared" ca="1" si="1"/>
        <v>2</v>
      </c>
      <c r="B29" s="1" t="str">
        <f t="shared" ca="1" si="2"/>
        <v>Women</v>
      </c>
      <c r="C29" s="1">
        <f t="shared" ca="1" si="3"/>
        <v>36</v>
      </c>
      <c r="D29" s="1">
        <f t="shared" ca="1" si="4"/>
        <v>6</v>
      </c>
      <c r="E29" s="1" t="str">
        <f t="shared" ca="1" si="5"/>
        <v>Architecture</v>
      </c>
      <c r="F29" s="1">
        <f t="shared" ca="1" si="6"/>
        <v>1</v>
      </c>
      <c r="G29" s="1" t="str">
        <f t="shared" ca="1" si="7"/>
        <v>Doctor</v>
      </c>
      <c r="H29" s="1">
        <f t="shared" ca="1" si="8"/>
        <v>4</v>
      </c>
      <c r="I29" s="1">
        <f t="shared" ca="1" si="0"/>
        <v>1</v>
      </c>
      <c r="J29" s="1">
        <f t="shared" ca="1" si="9"/>
        <v>25319</v>
      </c>
      <c r="K29" s="1">
        <f t="shared" ca="1" si="10"/>
        <v>1</v>
      </c>
      <c r="L29" s="1" t="str">
        <f t="shared" ca="1" si="11"/>
        <v>Ganesh Nagar</v>
      </c>
      <c r="M29" s="1">
        <f t="shared" ca="1" si="47"/>
        <v>75957</v>
      </c>
      <c r="N29" s="1">
        <f t="shared" ca="1" si="13"/>
        <v>65277.297887650588</v>
      </c>
      <c r="O29" s="1">
        <f t="shared" ca="1" si="48"/>
        <v>11153.590578171003</v>
      </c>
      <c r="P29" s="1">
        <f t="shared" ca="1" si="15"/>
        <v>10669</v>
      </c>
      <c r="Q29" s="1">
        <f t="shared" ca="1" si="49"/>
        <v>36221.000455188674</v>
      </c>
      <c r="R29">
        <f t="shared" ca="1" si="50"/>
        <v>32195.47428382143</v>
      </c>
      <c r="S29" s="1">
        <f t="shared" ca="1" si="51"/>
        <v>119306.06486199243</v>
      </c>
      <c r="T29" s="1">
        <f t="shared" ca="1" si="52"/>
        <v>112167.29834283926</v>
      </c>
      <c r="U29" s="1">
        <f t="shared" ca="1" si="53"/>
        <v>7138.7665191531705</v>
      </c>
      <c r="X29" s="33">
        <f t="shared" ca="1" si="23"/>
        <v>1</v>
      </c>
      <c r="Y29" s="33">
        <f t="shared" ca="1" si="24"/>
        <v>0</v>
      </c>
      <c r="Z29" s="33"/>
      <c r="AA29" s="33"/>
      <c r="AO29" s="33">
        <f t="shared" ca="1" si="25"/>
        <v>0</v>
      </c>
      <c r="AP29" s="33">
        <f t="shared" ca="1" si="26"/>
        <v>0</v>
      </c>
      <c r="AQ29" s="33">
        <f t="shared" ca="1" si="27"/>
        <v>0</v>
      </c>
      <c r="AR29" s="33">
        <f t="shared" ca="1" si="28"/>
        <v>0</v>
      </c>
      <c r="AS29" s="33">
        <f t="shared" ca="1" si="29"/>
        <v>0</v>
      </c>
      <c r="AT29" s="34">
        <f t="shared" ca="1" si="30"/>
        <v>0</v>
      </c>
      <c r="AU29" s="33"/>
      <c r="AV29" s="1"/>
      <c r="AW29" s="1"/>
      <c r="AX29" s="1"/>
      <c r="AY29" s="1"/>
      <c r="AZ29" s="1"/>
      <c r="BD29" s="34">
        <f ca="1">Table1[[#This Row],[Car Value]]/Table1[[#This Row],[Cars]]</f>
        <v>11153.590578171003</v>
      </c>
      <c r="BG29" s="34">
        <f t="shared" ca="1" si="31"/>
        <v>0</v>
      </c>
      <c r="BN29" s="16">
        <f ca="1">Table1[[#This Row],[Mortage Value]]/Table1[[#This Row],[Value of House]]</f>
        <v>0.85939805268310476</v>
      </c>
      <c r="BO29" s="1">
        <f t="shared" ca="1" si="22"/>
        <v>0</v>
      </c>
      <c r="BP29" s="1"/>
      <c r="BS29" s="33">
        <f t="shared" ca="1" si="40"/>
        <v>0</v>
      </c>
      <c r="BT29" s="33">
        <f t="shared" ca="1" si="41"/>
        <v>21948</v>
      </c>
      <c r="BU29" s="33">
        <f t="shared" ca="1" si="42"/>
        <v>0</v>
      </c>
      <c r="BV29" s="33">
        <f t="shared" ca="1" si="43"/>
        <v>0</v>
      </c>
      <c r="BW29" s="33">
        <f t="shared" ca="1" si="44"/>
        <v>0</v>
      </c>
      <c r="BX29" s="33">
        <f t="shared" ca="1" si="45"/>
        <v>0</v>
      </c>
      <c r="BZ29" s="33">
        <f t="shared" ca="1" si="32"/>
        <v>0</v>
      </c>
      <c r="CA29" s="33">
        <f t="shared" ca="1" si="33"/>
        <v>0</v>
      </c>
      <c r="CB29" s="33">
        <f t="shared" ca="1" si="34"/>
        <v>0</v>
      </c>
      <c r="CC29" s="33">
        <f t="shared" ca="1" si="35"/>
        <v>0</v>
      </c>
      <c r="CD29" s="33">
        <f t="shared" ca="1" si="36"/>
        <v>0</v>
      </c>
      <c r="CE29" s="34">
        <f t="shared" ca="1" si="46"/>
        <v>0</v>
      </c>
      <c r="CG29" s="33">
        <f t="shared" ca="1" si="39"/>
        <v>1</v>
      </c>
      <c r="CH29" s="7"/>
      <c r="CJ29" s="34">
        <f t="shared" ca="1" si="38"/>
        <v>35</v>
      </c>
    </row>
    <row r="30" spans="1:88" x14ac:dyDescent="0.25">
      <c r="A30" s="1">
        <f t="shared" ca="1" si="1"/>
        <v>1</v>
      </c>
      <c r="B30" s="1" t="str">
        <f t="shared" ca="1" si="2"/>
        <v>Men</v>
      </c>
      <c r="C30" s="1">
        <f t="shared" ca="1" si="3"/>
        <v>38</v>
      </c>
      <c r="D30" s="1">
        <f t="shared" ca="1" si="4"/>
        <v>1</v>
      </c>
      <c r="E30" s="1" t="str">
        <f t="shared" ca="1" si="5"/>
        <v>Health</v>
      </c>
      <c r="F30" s="1">
        <f t="shared" ca="1" si="6"/>
        <v>2</v>
      </c>
      <c r="G30" s="1" t="str">
        <f t="shared" ca="1" si="7"/>
        <v>Civil Engineering</v>
      </c>
      <c r="H30" s="1">
        <f t="shared" ca="1" si="8"/>
        <v>0</v>
      </c>
      <c r="I30" s="1">
        <f t="shared" ca="1" si="0"/>
        <v>2</v>
      </c>
      <c r="J30" s="1">
        <f t="shared" ca="1" si="9"/>
        <v>19451</v>
      </c>
      <c r="K30" s="1">
        <f t="shared" ca="1" si="10"/>
        <v>2</v>
      </c>
      <c r="L30" s="1" t="str">
        <f t="shared" ca="1" si="11"/>
        <v>Tembhipada Road</v>
      </c>
      <c r="M30" s="1">
        <f t="shared" ca="1" si="47"/>
        <v>77804</v>
      </c>
      <c r="N30" s="1">
        <f t="shared" ca="1" si="13"/>
        <v>73427.945240514484</v>
      </c>
      <c r="O30" s="1">
        <f t="shared" ca="1" si="48"/>
        <v>33154.147148857388</v>
      </c>
      <c r="P30" s="1">
        <f t="shared" ca="1" si="15"/>
        <v>26113</v>
      </c>
      <c r="Q30" s="1">
        <f t="shared" ca="1" si="49"/>
        <v>31535.932269112836</v>
      </c>
      <c r="R30">
        <f t="shared" ca="1" si="50"/>
        <v>25399.019925889632</v>
      </c>
      <c r="S30" s="1">
        <f t="shared" ca="1" si="51"/>
        <v>136357.16707474703</v>
      </c>
      <c r="T30" s="1">
        <f t="shared" ca="1" si="52"/>
        <v>131076.87750962732</v>
      </c>
      <c r="U30" s="1">
        <f t="shared" ca="1" si="53"/>
        <v>5280.2895651197177</v>
      </c>
      <c r="X30" s="33">
        <f t="shared" ca="1" si="23"/>
        <v>0</v>
      </c>
      <c r="Y30" s="33">
        <f t="shared" ca="1" si="24"/>
        <v>1</v>
      </c>
      <c r="Z30" s="33"/>
      <c r="AA30" s="33"/>
      <c r="AO30" s="33">
        <f t="shared" ca="1" si="25"/>
        <v>0</v>
      </c>
      <c r="AP30" s="33">
        <f t="shared" ca="1" si="26"/>
        <v>0</v>
      </c>
      <c r="AQ30" s="33">
        <f t="shared" ca="1" si="27"/>
        <v>0</v>
      </c>
      <c r="AR30" s="33">
        <f t="shared" ca="1" si="28"/>
        <v>0</v>
      </c>
      <c r="AS30" s="33">
        <f t="shared" ca="1" si="29"/>
        <v>1</v>
      </c>
      <c r="AT30" s="34">
        <f t="shared" ca="1" si="30"/>
        <v>0</v>
      </c>
      <c r="AU30" s="33"/>
      <c r="AV30" s="1"/>
      <c r="AW30" s="1"/>
      <c r="AX30" s="1"/>
      <c r="AY30" s="1"/>
      <c r="AZ30" s="1"/>
      <c r="BD30" s="34">
        <f ca="1">Table1[[#This Row],[Car Value]]/Table1[[#This Row],[Cars]]</f>
        <v>16577.073574428694</v>
      </c>
      <c r="BG30" s="34">
        <f t="shared" ca="1" si="31"/>
        <v>0</v>
      </c>
      <c r="BN30" s="16">
        <f ca="1">Table1[[#This Row],[Mortage Value]]/Table1[[#This Row],[Value of House]]</f>
        <v>0.94375540127132906</v>
      </c>
      <c r="BO30" s="1">
        <f t="shared" ca="1" si="22"/>
        <v>0</v>
      </c>
      <c r="BP30" s="1"/>
      <c r="BS30" s="33">
        <f t="shared" ca="1" si="40"/>
        <v>25319</v>
      </c>
      <c r="BT30" s="33">
        <f t="shared" ca="1" si="41"/>
        <v>0</v>
      </c>
      <c r="BU30" s="33">
        <f ca="1">IF(L29="Shivaji Talao",J29,0)</f>
        <v>0</v>
      </c>
      <c r="BV30" s="33">
        <f t="shared" ca="1" si="43"/>
        <v>0</v>
      </c>
      <c r="BW30" s="33">
        <f t="shared" ca="1" si="44"/>
        <v>0</v>
      </c>
      <c r="BX30" s="33">
        <f t="shared" ca="1" si="45"/>
        <v>0</v>
      </c>
      <c r="BZ30" s="33">
        <f t="shared" ca="1" si="32"/>
        <v>0</v>
      </c>
      <c r="CA30" s="33">
        <f t="shared" ca="1" si="33"/>
        <v>0</v>
      </c>
      <c r="CB30" s="33">
        <f t="shared" ca="1" si="34"/>
        <v>0</v>
      </c>
      <c r="CC30" s="33">
        <f t="shared" ca="1" si="35"/>
        <v>0</v>
      </c>
      <c r="CD30" s="33">
        <f t="shared" ca="1" si="36"/>
        <v>25319</v>
      </c>
      <c r="CE30" s="34">
        <f t="shared" ca="1" si="46"/>
        <v>0</v>
      </c>
      <c r="CG30" s="33">
        <f t="shared" ca="1" si="39"/>
        <v>1</v>
      </c>
      <c r="CH30" s="7"/>
      <c r="CJ30" s="34">
        <f t="shared" ca="1" si="38"/>
        <v>31</v>
      </c>
    </row>
    <row r="31" spans="1:88" x14ac:dyDescent="0.25">
      <c r="A31" s="1">
        <f t="shared" ca="1" si="1"/>
        <v>2</v>
      </c>
      <c r="B31" s="1" t="str">
        <f t="shared" ca="1" si="2"/>
        <v>Women</v>
      </c>
      <c r="C31" s="1">
        <f t="shared" ca="1" si="3"/>
        <v>25</v>
      </c>
      <c r="D31" s="1">
        <f t="shared" ca="1" si="4"/>
        <v>1</v>
      </c>
      <c r="E31" s="1" t="str">
        <f t="shared" ca="1" si="5"/>
        <v>Health</v>
      </c>
      <c r="F31" s="1">
        <f t="shared" ca="1" si="6"/>
        <v>3</v>
      </c>
      <c r="G31" s="1" t="str">
        <f t="shared" ca="1" si="7"/>
        <v>B.ED</v>
      </c>
      <c r="H31" s="1">
        <f t="shared" ca="1" si="8"/>
        <v>0</v>
      </c>
      <c r="I31" s="1">
        <f t="shared" ca="1" si="0"/>
        <v>1</v>
      </c>
      <c r="J31" s="1">
        <f t="shared" ca="1" si="9"/>
        <v>28478</v>
      </c>
      <c r="K31" s="1">
        <f t="shared" ca="1" si="10"/>
        <v>3</v>
      </c>
      <c r="L31" s="1" t="str">
        <f t="shared" ca="1" si="11"/>
        <v>Nardas Nagar</v>
      </c>
      <c r="M31" s="1">
        <f t="shared" ca="1" si="47"/>
        <v>142390</v>
      </c>
      <c r="N31" s="1">
        <f t="shared" ca="1" si="13"/>
        <v>49727.295187754906</v>
      </c>
      <c r="O31" s="1">
        <f t="shared" ca="1" si="48"/>
        <v>9097.7134513572528</v>
      </c>
      <c r="P31" s="1">
        <f t="shared" ca="1" si="15"/>
        <v>8291</v>
      </c>
      <c r="Q31" s="1">
        <f t="shared" ca="1" si="49"/>
        <v>15004.065091005023</v>
      </c>
      <c r="R31">
        <f t="shared" ca="1" si="50"/>
        <v>22458.877076446526</v>
      </c>
      <c r="S31" s="1">
        <f t="shared" ca="1" si="51"/>
        <v>173946.59052780378</v>
      </c>
      <c r="T31" s="1">
        <f t="shared" ca="1" si="52"/>
        <v>73022.360278759923</v>
      </c>
      <c r="U31" s="1">
        <f t="shared" ca="1" si="53"/>
        <v>100924.23024904386</v>
      </c>
      <c r="X31" s="33">
        <f t="shared" ca="1" si="23"/>
        <v>1</v>
      </c>
      <c r="Y31" s="33">
        <f t="shared" ca="1" si="24"/>
        <v>0</v>
      </c>
      <c r="Z31" s="33"/>
      <c r="AA31" s="33"/>
      <c r="AO31" s="33">
        <f t="shared" ca="1" si="25"/>
        <v>0</v>
      </c>
      <c r="AP31" s="33">
        <f t="shared" ca="1" si="26"/>
        <v>0</v>
      </c>
      <c r="AQ31" s="33">
        <f t="shared" ca="1" si="27"/>
        <v>1</v>
      </c>
      <c r="AR31" s="33">
        <f t="shared" ca="1" si="28"/>
        <v>0</v>
      </c>
      <c r="AS31" s="33">
        <f t="shared" ca="1" si="29"/>
        <v>0</v>
      </c>
      <c r="AT31" s="34">
        <f t="shared" ca="1" si="30"/>
        <v>0</v>
      </c>
      <c r="AU31" s="33"/>
      <c r="AV31" s="1"/>
      <c r="AW31" s="1"/>
      <c r="AX31" s="1"/>
      <c r="AY31" s="1"/>
      <c r="AZ31" s="1"/>
      <c r="BD31" s="34">
        <f ca="1">Table1[[#This Row],[Car Value]]/Table1[[#This Row],[Cars]]</f>
        <v>9097.7134513572528</v>
      </c>
      <c r="BG31" s="34">
        <f t="shared" ca="1" si="31"/>
        <v>0</v>
      </c>
      <c r="BN31" s="16">
        <f ca="1">Table1[[#This Row],[Mortage Value]]/Table1[[#This Row],[Value of House]]</f>
        <v>0.34923305841530239</v>
      </c>
      <c r="BO31" s="1">
        <f t="shared" ca="1" si="22"/>
        <v>0</v>
      </c>
      <c r="BP31" s="1"/>
      <c r="BS31" s="33">
        <f t="shared" ca="1" si="40"/>
        <v>0</v>
      </c>
      <c r="BT31" s="33">
        <f t="shared" ca="1" si="41"/>
        <v>0</v>
      </c>
      <c r="BU31" s="33">
        <f t="shared" ca="1" si="42"/>
        <v>0</v>
      </c>
      <c r="BV31" s="33">
        <f ca="1">IF(L30="Bhandup Station Road",J30,0)</f>
        <v>0</v>
      </c>
      <c r="BW31" s="33">
        <f t="shared" ca="1" si="44"/>
        <v>0</v>
      </c>
      <c r="BX31" s="33">
        <f t="shared" ca="1" si="45"/>
        <v>0</v>
      </c>
      <c r="BZ31" s="33">
        <f t="shared" ca="1" si="32"/>
        <v>0</v>
      </c>
      <c r="CA31" s="33">
        <f t="shared" ca="1" si="33"/>
        <v>0</v>
      </c>
      <c r="CB31" s="33">
        <f t="shared" ca="1" si="34"/>
        <v>19451</v>
      </c>
      <c r="CC31" s="33">
        <f t="shared" ca="1" si="35"/>
        <v>0</v>
      </c>
      <c r="CD31" s="33">
        <f t="shared" ca="1" si="36"/>
        <v>0</v>
      </c>
      <c r="CE31" s="34">
        <f t="shared" ca="1" si="46"/>
        <v>0</v>
      </c>
      <c r="CG31" s="33">
        <f t="shared" ca="1" si="39"/>
        <v>1</v>
      </c>
      <c r="CH31" s="7"/>
      <c r="CJ31" s="34">
        <f t="shared" ca="1" si="38"/>
        <v>36</v>
      </c>
    </row>
    <row r="32" spans="1:88" x14ac:dyDescent="0.25">
      <c r="A32" s="1">
        <f t="shared" ca="1" si="1"/>
        <v>2</v>
      </c>
      <c r="B32" s="1" t="str">
        <f t="shared" ca="1" si="2"/>
        <v>Women</v>
      </c>
      <c r="C32" s="1">
        <f t="shared" ca="1" si="3"/>
        <v>44</v>
      </c>
      <c r="D32" s="1">
        <f t="shared" ca="1" si="4"/>
        <v>2</v>
      </c>
      <c r="E32" s="1" t="str">
        <f t="shared" ca="1" si="5"/>
        <v>Construction</v>
      </c>
      <c r="F32" s="1">
        <f t="shared" ca="1" si="6"/>
        <v>3</v>
      </c>
      <c r="G32" s="1" t="str">
        <f t="shared" ca="1" si="7"/>
        <v>B.ED</v>
      </c>
      <c r="H32" s="1">
        <f t="shared" ca="1" si="8"/>
        <v>1</v>
      </c>
      <c r="I32" s="1">
        <f t="shared" ca="1" si="0"/>
        <v>2</v>
      </c>
      <c r="J32" s="1">
        <f t="shared" ca="1" si="9"/>
        <v>21729</v>
      </c>
      <c r="K32" s="1">
        <f t="shared" ca="1" si="10"/>
        <v>4</v>
      </c>
      <c r="L32" s="1" t="str">
        <f t="shared" ca="1" si="11"/>
        <v>Sarvoday Nagar</v>
      </c>
      <c r="M32" s="1">
        <f t="shared" ca="1" si="47"/>
        <v>108645</v>
      </c>
      <c r="N32" s="1">
        <f t="shared" ca="1" si="13"/>
        <v>4896.5510037744907</v>
      </c>
      <c r="O32" s="1">
        <f t="shared" ca="1" si="48"/>
        <v>41100.873674346338</v>
      </c>
      <c r="P32" s="1">
        <f t="shared" ca="1" si="15"/>
        <v>38389</v>
      </c>
      <c r="Q32" s="1">
        <f t="shared" ca="1" si="49"/>
        <v>7457.1960682577883</v>
      </c>
      <c r="R32">
        <f t="shared" ca="1" si="50"/>
        <v>2713.7915154696111</v>
      </c>
      <c r="S32" s="1">
        <f t="shared" ca="1" si="51"/>
        <v>152459.66518981595</v>
      </c>
      <c r="T32" s="1">
        <f t="shared" ca="1" si="52"/>
        <v>50742.747072032274</v>
      </c>
      <c r="U32" s="1">
        <f t="shared" ca="1" si="53"/>
        <v>101716.91811778367</v>
      </c>
      <c r="X32" s="33">
        <f t="shared" ca="1" si="23"/>
        <v>0</v>
      </c>
      <c r="Y32" s="33">
        <f t="shared" ca="1" si="24"/>
        <v>1</v>
      </c>
      <c r="Z32" s="33"/>
      <c r="AA32" s="33"/>
      <c r="AO32" s="33">
        <f t="shared" ca="1" si="25"/>
        <v>0</v>
      </c>
      <c r="AP32" s="33">
        <f t="shared" ca="1" si="26"/>
        <v>0</v>
      </c>
      <c r="AQ32" s="33">
        <f t="shared" ca="1" si="27"/>
        <v>1</v>
      </c>
      <c r="AR32" s="33">
        <f t="shared" ca="1" si="28"/>
        <v>0</v>
      </c>
      <c r="AS32" s="33">
        <f t="shared" ca="1" si="29"/>
        <v>0</v>
      </c>
      <c r="AT32" s="34">
        <f t="shared" ca="1" si="30"/>
        <v>0</v>
      </c>
      <c r="AU32" s="33"/>
      <c r="AV32" s="1"/>
      <c r="AW32" s="1"/>
      <c r="AX32" s="1"/>
      <c r="AY32" s="1"/>
      <c r="AZ32" s="1"/>
      <c r="BD32" s="34">
        <f ca="1">Table1[[#This Row],[Car Value]]/Table1[[#This Row],[Cars]]</f>
        <v>20550.436837173169</v>
      </c>
      <c r="BG32" s="34">
        <f t="shared" ca="1" si="31"/>
        <v>0</v>
      </c>
      <c r="BN32" s="16">
        <f ca="1">Table1[[#This Row],[Mortage Value]]/Table1[[#This Row],[Value of House]]</f>
        <v>4.5069271515251419E-2</v>
      </c>
      <c r="BO32" s="1">
        <f t="shared" ca="1" si="22"/>
        <v>1</v>
      </c>
      <c r="BP32" s="1"/>
      <c r="BS32" s="33">
        <f t="shared" ca="1" si="40"/>
        <v>0</v>
      </c>
      <c r="BT32" s="33">
        <f t="shared" ca="1" si="41"/>
        <v>0</v>
      </c>
      <c r="BU32" s="33">
        <f t="shared" ca="1" si="42"/>
        <v>0</v>
      </c>
      <c r="BV32" s="33">
        <f t="shared" ca="1" si="43"/>
        <v>0</v>
      </c>
      <c r="BW32" s="33">
        <f t="shared" ca="1" si="44"/>
        <v>0</v>
      </c>
      <c r="BX32" s="33">
        <f t="shared" ca="1" si="45"/>
        <v>28478</v>
      </c>
      <c r="BZ32" s="33">
        <f t="shared" ca="1" si="32"/>
        <v>0</v>
      </c>
      <c r="CA32" s="33">
        <f t="shared" ca="1" si="33"/>
        <v>0</v>
      </c>
      <c r="CB32" s="33">
        <f t="shared" ca="1" si="34"/>
        <v>28478</v>
      </c>
      <c r="CC32" s="33">
        <f t="shared" ca="1" si="35"/>
        <v>0</v>
      </c>
      <c r="CD32" s="33">
        <f t="shared" ca="1" si="36"/>
        <v>0</v>
      </c>
      <c r="CE32" s="34">
        <f t="shared" ca="1" si="46"/>
        <v>0</v>
      </c>
      <c r="CG32" s="33">
        <f t="shared" ca="1" si="39"/>
        <v>1</v>
      </c>
      <c r="CH32" s="7"/>
      <c r="CJ32" s="34">
        <f t="shared" ca="1" si="38"/>
        <v>38</v>
      </c>
    </row>
    <row r="33" spans="1:88" x14ac:dyDescent="0.25">
      <c r="A33" s="1">
        <f t="shared" ca="1" si="1"/>
        <v>1</v>
      </c>
      <c r="B33" s="1" t="str">
        <f t="shared" ca="1" si="2"/>
        <v>Men</v>
      </c>
      <c r="C33" s="1">
        <f t="shared" ca="1" si="3"/>
        <v>44</v>
      </c>
      <c r="D33" s="1">
        <f t="shared" ca="1" si="4"/>
        <v>5</v>
      </c>
      <c r="E33" s="1" t="str">
        <f t="shared" ca="1" si="5"/>
        <v xml:space="preserve">General work </v>
      </c>
      <c r="F33" s="1">
        <f t="shared" ca="1" si="6"/>
        <v>1</v>
      </c>
      <c r="G33" s="1" t="str">
        <f t="shared" ca="1" si="7"/>
        <v>Doctor</v>
      </c>
      <c r="H33" s="1">
        <f t="shared" ca="1" si="8"/>
        <v>2</v>
      </c>
      <c r="I33" s="1">
        <f t="shared" ca="1" si="0"/>
        <v>1</v>
      </c>
      <c r="J33" s="1">
        <f t="shared" ca="1" si="9"/>
        <v>30761</v>
      </c>
      <c r="K33" s="1">
        <f t="shared" ca="1" si="10"/>
        <v>1</v>
      </c>
      <c r="L33" s="1" t="str">
        <f t="shared" ca="1" si="11"/>
        <v>Ganesh Nagar</v>
      </c>
      <c r="M33" s="1">
        <f t="shared" ca="1" si="47"/>
        <v>92283</v>
      </c>
      <c r="N33" s="1">
        <f t="shared" ca="1" si="13"/>
        <v>57037.97437283121</v>
      </c>
      <c r="O33" s="1">
        <f t="shared" ca="1" si="48"/>
        <v>1587.695917972045</v>
      </c>
      <c r="P33" s="1">
        <f t="shared" ca="1" si="15"/>
        <v>1222</v>
      </c>
      <c r="Q33" s="1">
        <f t="shared" ca="1" si="49"/>
        <v>48544.816044366751</v>
      </c>
      <c r="R33">
        <f t="shared" ca="1" si="50"/>
        <v>6064.4134433843592</v>
      </c>
      <c r="S33" s="1">
        <f t="shared" ca="1" si="51"/>
        <v>99935.109361356401</v>
      </c>
      <c r="T33" s="1">
        <f t="shared" ca="1" si="52"/>
        <v>106804.79041719796</v>
      </c>
      <c r="U33" s="1">
        <f t="shared" ca="1" si="53"/>
        <v>-6869.68105584156</v>
      </c>
      <c r="X33" s="33">
        <f t="shared" ca="1" si="23"/>
        <v>0</v>
      </c>
      <c r="Y33" s="33">
        <f t="shared" ca="1" si="24"/>
        <v>1</v>
      </c>
      <c r="Z33" s="33"/>
      <c r="AA33" s="33"/>
      <c r="AO33" s="33">
        <f t="shared" ca="1" si="25"/>
        <v>0</v>
      </c>
      <c r="AP33" s="33">
        <f t="shared" ca="1" si="26"/>
        <v>0</v>
      </c>
      <c r="AQ33" s="33">
        <f t="shared" ca="1" si="27"/>
        <v>0</v>
      </c>
      <c r="AR33" s="33">
        <f t="shared" ca="1" si="28"/>
        <v>1</v>
      </c>
      <c r="AS33" s="33">
        <f t="shared" ca="1" si="29"/>
        <v>0</v>
      </c>
      <c r="AT33" s="34">
        <f t="shared" ca="1" si="30"/>
        <v>0</v>
      </c>
      <c r="AU33" s="33"/>
      <c r="AV33" s="1"/>
      <c r="AW33" s="1"/>
      <c r="AX33" s="1"/>
      <c r="AY33" s="1"/>
      <c r="AZ33" s="1"/>
      <c r="BD33" s="34">
        <f ca="1">Table1[[#This Row],[Car Value]]/Table1[[#This Row],[Cars]]</f>
        <v>1587.695917972045</v>
      </c>
      <c r="BG33" s="34">
        <f t="shared" ca="1" si="31"/>
        <v>0</v>
      </c>
      <c r="BN33" s="16">
        <f ca="1">Table1[[#This Row],[Mortage Value]]/Table1[[#This Row],[Value of House]]</f>
        <v>0.61807672456282536</v>
      </c>
      <c r="BO33" s="1">
        <f t="shared" ca="1" si="22"/>
        <v>0</v>
      </c>
      <c r="BP33" s="1"/>
      <c r="BS33" s="33">
        <f t="shared" ca="1" si="40"/>
        <v>0</v>
      </c>
      <c r="BT33" s="33">
        <f t="shared" ca="1" si="41"/>
        <v>0</v>
      </c>
      <c r="BU33" s="33">
        <f t="shared" ca="1" si="42"/>
        <v>0</v>
      </c>
      <c r="BV33" s="33">
        <f t="shared" ca="1" si="43"/>
        <v>0</v>
      </c>
      <c r="BW33" s="33">
        <f t="shared" ca="1" si="44"/>
        <v>21729</v>
      </c>
      <c r="BX33" s="33">
        <f t="shared" ca="1" si="45"/>
        <v>0</v>
      </c>
      <c r="BZ33" s="33">
        <f t="shared" ca="1" si="32"/>
        <v>0</v>
      </c>
      <c r="CA33" s="33">
        <f t="shared" ca="1" si="33"/>
        <v>0</v>
      </c>
      <c r="CB33" s="33">
        <f t="shared" ca="1" si="34"/>
        <v>0</v>
      </c>
      <c r="CC33" s="33">
        <f t="shared" ca="1" si="35"/>
        <v>21729</v>
      </c>
      <c r="CD33" s="33">
        <f t="shared" ca="1" si="36"/>
        <v>0</v>
      </c>
      <c r="CE33" s="34">
        <f t="shared" ca="1" si="46"/>
        <v>0</v>
      </c>
      <c r="CG33" s="33">
        <f t="shared" ca="1" si="39"/>
        <v>1</v>
      </c>
      <c r="CH33" s="7"/>
      <c r="CJ33" s="34">
        <f t="shared" ca="1" si="38"/>
        <v>25</v>
      </c>
    </row>
    <row r="34" spans="1:88" x14ac:dyDescent="0.25">
      <c r="A34" s="1">
        <f t="shared" ca="1" si="1"/>
        <v>2</v>
      </c>
      <c r="B34" s="1" t="str">
        <f t="shared" ca="1" si="2"/>
        <v>Women</v>
      </c>
      <c r="C34" s="1">
        <f t="shared" ca="1" si="3"/>
        <v>40</v>
      </c>
      <c r="D34" s="1">
        <f t="shared" ca="1" si="4"/>
        <v>1</v>
      </c>
      <c r="E34" s="1" t="str">
        <f t="shared" ca="1" si="5"/>
        <v>Health</v>
      </c>
      <c r="F34" s="1">
        <f t="shared" ca="1" si="6"/>
        <v>6</v>
      </c>
      <c r="G34" s="1" t="str">
        <f t="shared" ca="1" si="7"/>
        <v>Architech</v>
      </c>
      <c r="H34" s="1">
        <f t="shared" ca="1" si="8"/>
        <v>3</v>
      </c>
      <c r="I34" s="1">
        <f t="shared" ca="1" si="0"/>
        <v>1</v>
      </c>
      <c r="J34" s="1">
        <f t="shared" ca="1" si="9"/>
        <v>17428</v>
      </c>
      <c r="K34" s="1">
        <f t="shared" ca="1" si="10"/>
        <v>4</v>
      </c>
      <c r="L34" s="1" t="str">
        <f t="shared" ca="1" si="11"/>
        <v>Sarvoday Nagar</v>
      </c>
      <c r="M34" s="1">
        <f t="shared" ca="1" si="47"/>
        <v>87140</v>
      </c>
      <c r="N34" s="1">
        <f t="shared" ca="1" si="13"/>
        <v>29736.602316463741</v>
      </c>
      <c r="O34" s="1">
        <f t="shared" ca="1" si="48"/>
        <v>10669.57488309437</v>
      </c>
      <c r="P34" s="1">
        <f t="shared" ca="1" si="15"/>
        <v>2360</v>
      </c>
      <c r="Q34" s="1">
        <f t="shared" ca="1" si="49"/>
        <v>1144.1648650021493</v>
      </c>
      <c r="R34">
        <f t="shared" ca="1" si="50"/>
        <v>7197.3437778572752</v>
      </c>
      <c r="S34" s="1">
        <f t="shared" ca="1" si="51"/>
        <v>105006.91866095165</v>
      </c>
      <c r="T34" s="1">
        <f t="shared" ca="1" si="52"/>
        <v>33240.76718146589</v>
      </c>
      <c r="U34" s="1">
        <f t="shared" ca="1" si="53"/>
        <v>71766.151479485765</v>
      </c>
      <c r="X34" s="33">
        <f t="shared" ca="1" si="23"/>
        <v>1</v>
      </c>
      <c r="Y34" s="33">
        <f t="shared" ca="1" si="24"/>
        <v>0</v>
      </c>
      <c r="Z34" s="33"/>
      <c r="AA34" s="33"/>
      <c r="AO34" s="33">
        <f t="shared" ca="1" si="25"/>
        <v>0</v>
      </c>
      <c r="AP34" s="33">
        <f t="shared" ca="1" si="26"/>
        <v>0</v>
      </c>
      <c r="AQ34" s="33">
        <f t="shared" ca="1" si="27"/>
        <v>0</v>
      </c>
      <c r="AR34" s="33">
        <f t="shared" ca="1" si="28"/>
        <v>0</v>
      </c>
      <c r="AS34" s="33">
        <f t="shared" ca="1" si="29"/>
        <v>0</v>
      </c>
      <c r="AT34" s="34">
        <f t="shared" ca="1" si="30"/>
        <v>0</v>
      </c>
      <c r="AU34" s="33"/>
      <c r="AV34" s="1"/>
      <c r="AW34" s="1"/>
      <c r="AX34" s="1"/>
      <c r="AY34" s="1"/>
      <c r="AZ34" s="1"/>
      <c r="BD34" s="34">
        <f ca="1">Table1[[#This Row],[Car Value]]/Table1[[#This Row],[Cars]]</f>
        <v>10669.57488309437</v>
      </c>
      <c r="BG34" s="34">
        <f t="shared" ca="1" si="31"/>
        <v>0</v>
      </c>
      <c r="BN34" s="16">
        <f ca="1">Table1[[#This Row],[Mortage Value]]/Table1[[#This Row],[Value of House]]</f>
        <v>0.34125088726719921</v>
      </c>
      <c r="BO34" s="1">
        <f t="shared" ca="1" si="22"/>
        <v>0</v>
      </c>
      <c r="BP34" s="1"/>
      <c r="BS34" s="33">
        <f t="shared" ca="1" si="40"/>
        <v>30761</v>
      </c>
      <c r="BT34" s="33">
        <f t="shared" ca="1" si="41"/>
        <v>0</v>
      </c>
      <c r="BU34" s="33">
        <f t="shared" ca="1" si="42"/>
        <v>0</v>
      </c>
      <c r="BV34" s="33">
        <f t="shared" ca="1" si="43"/>
        <v>0</v>
      </c>
      <c r="BW34" s="33">
        <f t="shared" ca="1" si="44"/>
        <v>0</v>
      </c>
      <c r="BX34" s="33">
        <f t="shared" ca="1" si="45"/>
        <v>0</v>
      </c>
      <c r="BZ34" s="33">
        <f t="shared" ca="1" si="32"/>
        <v>0</v>
      </c>
      <c r="CA34" s="33">
        <f t="shared" ca="1" si="33"/>
        <v>0</v>
      </c>
      <c r="CB34" s="33">
        <f t="shared" ca="1" si="34"/>
        <v>0</v>
      </c>
      <c r="CC34" s="33">
        <f t="shared" ca="1" si="35"/>
        <v>0</v>
      </c>
      <c r="CD34" s="33">
        <f t="shared" ca="1" si="36"/>
        <v>0</v>
      </c>
      <c r="CE34" s="34">
        <f t="shared" ca="1" si="46"/>
        <v>0</v>
      </c>
      <c r="CG34" s="33">
        <f t="shared" ca="1" si="39"/>
        <v>1</v>
      </c>
      <c r="CH34" s="7"/>
      <c r="CJ34" s="34">
        <f t="shared" ca="1" si="38"/>
        <v>44</v>
      </c>
    </row>
    <row r="35" spans="1:88" x14ac:dyDescent="0.25">
      <c r="A35" s="1">
        <f t="shared" ca="1" si="1"/>
        <v>1</v>
      </c>
      <c r="B35" s="1" t="str">
        <f t="shared" ca="1" si="2"/>
        <v>Men</v>
      </c>
      <c r="C35" s="1">
        <f t="shared" ca="1" si="3"/>
        <v>31</v>
      </c>
      <c r="D35" s="1">
        <f t="shared" ca="1" si="4"/>
        <v>5</v>
      </c>
      <c r="E35" s="1" t="str">
        <f t="shared" ca="1" si="5"/>
        <v xml:space="preserve">General work </v>
      </c>
      <c r="F35" s="1">
        <f t="shared" ca="1" si="6"/>
        <v>6</v>
      </c>
      <c r="G35" s="1" t="str">
        <f t="shared" ca="1" si="7"/>
        <v>Architech</v>
      </c>
      <c r="H35" s="1">
        <f t="shared" ca="1" si="8"/>
        <v>0</v>
      </c>
      <c r="I35" s="1">
        <f t="shared" ca="1" si="0"/>
        <v>1</v>
      </c>
      <c r="J35" s="1">
        <f t="shared" ca="1" si="9"/>
        <v>22552</v>
      </c>
      <c r="K35" s="1">
        <f t="shared" ca="1" si="10"/>
        <v>3</v>
      </c>
      <c r="L35" s="1" t="str">
        <f t="shared" ca="1" si="11"/>
        <v>Nardas Nagar</v>
      </c>
      <c r="M35" s="1">
        <f t="shared" ca="1" si="47"/>
        <v>112760</v>
      </c>
      <c r="N35" s="1">
        <f t="shared" ca="1" si="13"/>
        <v>84967.186197701463</v>
      </c>
      <c r="O35" s="1">
        <f t="shared" ca="1" si="48"/>
        <v>8698.4560933336506</v>
      </c>
      <c r="P35" s="1">
        <f t="shared" ca="1" si="15"/>
        <v>234</v>
      </c>
      <c r="Q35" s="1">
        <f t="shared" ca="1" si="49"/>
        <v>19548.588414099293</v>
      </c>
      <c r="R35">
        <f t="shared" ca="1" si="50"/>
        <v>2057.8208781677399</v>
      </c>
      <c r="S35" s="1">
        <f t="shared" ca="1" si="51"/>
        <v>123516.27697150139</v>
      </c>
      <c r="T35" s="1">
        <f t="shared" ca="1" si="52"/>
        <v>104749.77461180076</v>
      </c>
      <c r="U35" s="1">
        <f t="shared" ca="1" si="53"/>
        <v>18766.502359700622</v>
      </c>
      <c r="X35" s="33">
        <f t="shared" ca="1" si="23"/>
        <v>0</v>
      </c>
      <c r="Y35" s="33">
        <f t="shared" ca="1" si="24"/>
        <v>1</v>
      </c>
      <c r="Z35" s="33"/>
      <c r="AA35" s="33"/>
      <c r="AO35" s="33">
        <f t="shared" ca="1" si="25"/>
        <v>0</v>
      </c>
      <c r="AP35" s="33">
        <f t="shared" ca="1" si="26"/>
        <v>0</v>
      </c>
      <c r="AQ35" s="33">
        <f t="shared" ca="1" si="27"/>
        <v>1</v>
      </c>
      <c r="AR35" s="33">
        <f t="shared" ca="1" si="28"/>
        <v>0</v>
      </c>
      <c r="AS35" s="33">
        <f t="shared" ca="1" si="29"/>
        <v>0</v>
      </c>
      <c r="AT35" s="34">
        <f t="shared" ca="1" si="30"/>
        <v>0</v>
      </c>
      <c r="AU35" s="33"/>
      <c r="AV35" s="1"/>
      <c r="AW35" s="1"/>
      <c r="AX35" s="1"/>
      <c r="AY35" s="1"/>
      <c r="AZ35" s="1"/>
      <c r="BD35" s="34">
        <f ca="1">Table1[[#This Row],[Car Value]]/Table1[[#This Row],[Cars]]</f>
        <v>8698.4560933336506</v>
      </c>
      <c r="BG35" s="34">
        <f t="shared" ca="1" si="31"/>
        <v>0</v>
      </c>
      <c r="BN35" s="16">
        <f ca="1">Table1[[#This Row],[Mortage Value]]/Table1[[#This Row],[Value of House]]</f>
        <v>0.75352240331413145</v>
      </c>
      <c r="BO35" s="1">
        <f t="shared" ca="1" si="22"/>
        <v>0</v>
      </c>
      <c r="BP35" s="1"/>
      <c r="BS35" s="33">
        <f t="shared" ca="1" si="40"/>
        <v>0</v>
      </c>
      <c r="BT35" s="33">
        <f t="shared" ca="1" si="41"/>
        <v>0</v>
      </c>
      <c r="BU35" s="33">
        <f t="shared" ca="1" si="42"/>
        <v>0</v>
      </c>
      <c r="BV35" s="33">
        <f t="shared" ca="1" si="43"/>
        <v>0</v>
      </c>
      <c r="BW35" s="33">
        <f t="shared" ca="1" si="44"/>
        <v>17428</v>
      </c>
      <c r="BX35" s="33">
        <f t="shared" ca="1" si="45"/>
        <v>0</v>
      </c>
      <c r="BZ35" s="33">
        <f t="shared" ca="1" si="32"/>
        <v>0</v>
      </c>
      <c r="CA35" s="33">
        <f t="shared" ca="1" si="33"/>
        <v>0</v>
      </c>
      <c r="CB35" s="33">
        <f t="shared" ca="1" si="34"/>
        <v>17428</v>
      </c>
      <c r="CC35" s="33">
        <f t="shared" ca="1" si="35"/>
        <v>0</v>
      </c>
      <c r="CD35" s="33">
        <f t="shared" ca="1" si="36"/>
        <v>0</v>
      </c>
      <c r="CE35" s="34">
        <f t="shared" ca="1" si="46"/>
        <v>0</v>
      </c>
      <c r="CG35" s="33">
        <f t="shared" ca="1" si="39"/>
        <v>1</v>
      </c>
      <c r="CH35" s="7"/>
      <c r="CJ35" s="34">
        <f t="shared" ca="1" si="38"/>
        <v>0</v>
      </c>
    </row>
    <row r="36" spans="1:88" x14ac:dyDescent="0.25">
      <c r="A36" s="1">
        <f t="shared" ca="1" si="1"/>
        <v>2</v>
      </c>
      <c r="B36" s="1" t="str">
        <f t="shared" ca="1" si="2"/>
        <v>Women</v>
      </c>
      <c r="C36" s="1">
        <f t="shared" ca="1" si="3"/>
        <v>37</v>
      </c>
      <c r="D36" s="1">
        <f t="shared" ca="1" si="4"/>
        <v>3</v>
      </c>
      <c r="E36" s="1" t="str">
        <f t="shared" ca="1" si="5"/>
        <v>Teaching</v>
      </c>
      <c r="F36" s="1">
        <f t="shared" ca="1" si="6"/>
        <v>3</v>
      </c>
      <c r="G36" s="1" t="str">
        <f t="shared" ca="1" si="7"/>
        <v>B.ED</v>
      </c>
      <c r="H36" s="1">
        <f t="shared" ca="1" si="8"/>
        <v>0</v>
      </c>
      <c r="I36" s="1">
        <f t="shared" ca="1" si="0"/>
        <v>2</v>
      </c>
      <c r="J36" s="1">
        <f t="shared" ca="1" si="9"/>
        <v>18838</v>
      </c>
      <c r="K36" s="1">
        <f t="shared" ca="1" si="10"/>
        <v>7</v>
      </c>
      <c r="L36" s="1" t="str">
        <f t="shared" ca="1" si="11"/>
        <v>Tank Road</v>
      </c>
      <c r="M36" s="1">
        <f t="shared" ca="1" si="47"/>
        <v>56514</v>
      </c>
      <c r="N36" s="1">
        <f t="shared" ca="1" si="13"/>
        <v>15505.997949002953</v>
      </c>
      <c r="O36" s="1">
        <f t="shared" ca="1" si="48"/>
        <v>12241.721984711916</v>
      </c>
      <c r="P36" s="1">
        <f t="shared" ca="1" si="15"/>
        <v>7395</v>
      </c>
      <c r="Q36" s="1">
        <f t="shared" ca="1" si="49"/>
        <v>30755.276032059537</v>
      </c>
      <c r="R36">
        <f t="shared" ca="1" si="50"/>
        <v>27267.700461777364</v>
      </c>
      <c r="S36" s="1">
        <f t="shared" ca="1" si="51"/>
        <v>96023.422446489276</v>
      </c>
      <c r="T36" s="1">
        <f t="shared" ca="1" si="52"/>
        <v>53656.273981062492</v>
      </c>
      <c r="U36" s="1">
        <f t="shared" ca="1" si="53"/>
        <v>42367.148465426784</v>
      </c>
      <c r="X36" s="33">
        <f t="shared" ca="1" si="23"/>
        <v>1</v>
      </c>
      <c r="Y36" s="33">
        <f t="shared" ca="1" si="24"/>
        <v>0</v>
      </c>
      <c r="Z36" s="33"/>
      <c r="AA36" s="33"/>
      <c r="AO36" s="33">
        <f t="shared" ca="1" si="25"/>
        <v>0</v>
      </c>
      <c r="AP36" s="33">
        <f t="shared" ca="1" si="26"/>
        <v>0</v>
      </c>
      <c r="AQ36" s="33">
        <f t="shared" ca="1" si="27"/>
        <v>0</v>
      </c>
      <c r="AR36" s="33">
        <f t="shared" ca="1" si="28"/>
        <v>0</v>
      </c>
      <c r="AS36" s="33">
        <f t="shared" ca="1" si="29"/>
        <v>0</v>
      </c>
      <c r="AT36" s="34">
        <f t="shared" ca="1" si="30"/>
        <v>0</v>
      </c>
      <c r="AU36" s="33"/>
      <c r="AV36" s="1"/>
      <c r="AW36" s="1"/>
      <c r="AX36" s="1"/>
      <c r="AY36" s="1"/>
      <c r="AZ36" s="1"/>
      <c r="BD36" s="34">
        <f ca="1">Table1[[#This Row],[Car Value]]/Table1[[#This Row],[Cars]]</f>
        <v>6120.8609923559579</v>
      </c>
      <c r="BG36" s="34">
        <f t="shared" ca="1" si="31"/>
        <v>0</v>
      </c>
      <c r="BN36" s="16">
        <f ca="1">Table1[[#This Row],[Mortage Value]]/Table1[[#This Row],[Value of House]]</f>
        <v>0.27437445498465785</v>
      </c>
      <c r="BO36" s="1">
        <f t="shared" ca="1" si="22"/>
        <v>0</v>
      </c>
      <c r="BP36" s="1"/>
      <c r="BS36" s="33">
        <f t="shared" ca="1" si="40"/>
        <v>0</v>
      </c>
      <c r="BT36" s="33">
        <f t="shared" ca="1" si="41"/>
        <v>0</v>
      </c>
      <c r="BU36" s="33">
        <f t="shared" ca="1" si="42"/>
        <v>0</v>
      </c>
      <c r="BV36" s="33">
        <f t="shared" ca="1" si="43"/>
        <v>0</v>
      </c>
      <c r="BW36" s="33">
        <f t="shared" ca="1" si="44"/>
        <v>0</v>
      </c>
      <c r="BX36" s="33">
        <f t="shared" ca="1" si="45"/>
        <v>22552</v>
      </c>
      <c r="BZ36" s="33">
        <f t="shared" ca="1" si="32"/>
        <v>0</v>
      </c>
      <c r="CA36" s="33">
        <f t="shared" ca="1" si="33"/>
        <v>0</v>
      </c>
      <c r="CB36" s="33">
        <f t="shared" ca="1" si="34"/>
        <v>0</v>
      </c>
      <c r="CC36" s="33">
        <f t="shared" ca="1" si="35"/>
        <v>0</v>
      </c>
      <c r="CD36" s="33">
        <f t="shared" ca="1" si="36"/>
        <v>0</v>
      </c>
      <c r="CE36" s="34">
        <f t="shared" ca="1" si="46"/>
        <v>0</v>
      </c>
      <c r="CG36" s="33">
        <f t="shared" ca="1" si="39"/>
        <v>1</v>
      </c>
      <c r="CH36" s="7"/>
      <c r="CJ36" s="34">
        <f t="shared" ca="1" si="38"/>
        <v>40</v>
      </c>
    </row>
    <row r="37" spans="1:88" x14ac:dyDescent="0.25">
      <c r="A37" s="1">
        <f t="shared" ca="1" si="1"/>
        <v>1</v>
      </c>
      <c r="B37" s="1" t="str">
        <f t="shared" ca="1" si="2"/>
        <v>Men</v>
      </c>
      <c r="C37" s="1">
        <f t="shared" ca="1" si="3"/>
        <v>45</v>
      </c>
      <c r="D37" s="1">
        <f t="shared" ca="1" si="4"/>
        <v>6</v>
      </c>
      <c r="E37" s="1" t="str">
        <f t="shared" ca="1" si="5"/>
        <v>Architecture</v>
      </c>
      <c r="F37" s="1">
        <f t="shared" ca="1" si="6"/>
        <v>3</v>
      </c>
      <c r="G37" s="1" t="str">
        <f t="shared" ca="1" si="7"/>
        <v>B.ED</v>
      </c>
      <c r="H37" s="1">
        <f t="shared" ca="1" si="8"/>
        <v>0</v>
      </c>
      <c r="I37" s="1">
        <f t="shared" ca="1" si="0"/>
        <v>2</v>
      </c>
      <c r="J37" s="1">
        <f t="shared" ca="1" si="9"/>
        <v>19497</v>
      </c>
      <c r="K37" s="1">
        <f t="shared" ca="1" si="10"/>
        <v>4</v>
      </c>
      <c r="L37" s="1" t="str">
        <f t="shared" ca="1" si="11"/>
        <v>Sarvoday Nagar</v>
      </c>
      <c r="M37" s="1">
        <f t="shared" ca="1" si="47"/>
        <v>116982</v>
      </c>
      <c r="N37" s="1">
        <f t="shared" ca="1" si="13"/>
        <v>91883.810137766719</v>
      </c>
      <c r="O37" s="1">
        <f t="shared" ca="1" si="48"/>
        <v>38745.986272541231</v>
      </c>
      <c r="P37" s="1">
        <f t="shared" ca="1" si="15"/>
        <v>16196</v>
      </c>
      <c r="Q37" s="1">
        <f t="shared" ca="1" si="49"/>
        <v>29742.999673570106</v>
      </c>
      <c r="R37">
        <f t="shared" ca="1" si="50"/>
        <v>15884.327153075019</v>
      </c>
      <c r="S37" s="1">
        <f t="shared" ca="1" si="51"/>
        <v>171612.31342561624</v>
      </c>
      <c r="T37" s="1">
        <f t="shared" ca="1" si="52"/>
        <v>137822.80981133683</v>
      </c>
      <c r="U37" s="1">
        <f t="shared" ca="1" si="53"/>
        <v>33789.503614279412</v>
      </c>
      <c r="X37" s="33">
        <f t="shared" ca="1" si="23"/>
        <v>0</v>
      </c>
      <c r="Y37" s="33">
        <f t="shared" ca="1" si="24"/>
        <v>1</v>
      </c>
      <c r="Z37" s="33"/>
      <c r="AA37" s="33"/>
      <c r="AO37" s="33">
        <f t="shared" ca="1" si="25"/>
        <v>1</v>
      </c>
      <c r="AP37" s="33">
        <f t="shared" ca="1" si="26"/>
        <v>0</v>
      </c>
      <c r="AQ37" s="33">
        <f t="shared" ca="1" si="27"/>
        <v>0</v>
      </c>
      <c r="AR37" s="33">
        <f t="shared" ca="1" si="28"/>
        <v>0</v>
      </c>
      <c r="AS37" s="33">
        <f t="shared" ca="1" si="29"/>
        <v>0</v>
      </c>
      <c r="AT37" s="34">
        <f t="shared" ca="1" si="30"/>
        <v>0</v>
      </c>
      <c r="AU37" s="33"/>
      <c r="AV37" s="1"/>
      <c r="AW37" s="1"/>
      <c r="AX37" s="1"/>
      <c r="AY37" s="1"/>
      <c r="AZ37" s="1"/>
      <c r="BD37" s="34">
        <f ca="1">Table1[[#This Row],[Car Value]]/Table1[[#This Row],[Cars]]</f>
        <v>19372.993136270616</v>
      </c>
      <c r="BG37" s="34">
        <f t="shared" ca="1" si="31"/>
        <v>0</v>
      </c>
      <c r="BN37" s="16">
        <f ca="1">Table1[[#This Row],[Mortage Value]]/Table1[[#This Row],[Value of House]]</f>
        <v>0.78545254943296161</v>
      </c>
      <c r="BO37" s="1">
        <f t="shared" ca="1" si="22"/>
        <v>0</v>
      </c>
      <c r="BP37" s="1"/>
      <c r="BS37" s="33">
        <f t="shared" ca="1" si="40"/>
        <v>0</v>
      </c>
      <c r="BT37" s="33">
        <f t="shared" ca="1" si="41"/>
        <v>18838</v>
      </c>
      <c r="BU37" s="33">
        <f t="shared" ca="1" si="42"/>
        <v>0</v>
      </c>
      <c r="BV37" s="33">
        <f t="shared" ca="1" si="43"/>
        <v>0</v>
      </c>
      <c r="BW37" s="33">
        <f t="shared" ca="1" si="44"/>
        <v>0</v>
      </c>
      <c r="BX37" s="33">
        <f t="shared" ca="1" si="45"/>
        <v>0</v>
      </c>
      <c r="BZ37" s="33">
        <f t="shared" ca="1" si="32"/>
        <v>18838</v>
      </c>
      <c r="CA37" s="33">
        <f t="shared" ca="1" si="33"/>
        <v>0</v>
      </c>
      <c r="CB37" s="33">
        <f t="shared" ca="1" si="34"/>
        <v>0</v>
      </c>
      <c r="CC37" s="33">
        <f t="shared" ca="1" si="35"/>
        <v>0</v>
      </c>
      <c r="CD37" s="33">
        <f t="shared" ca="1" si="36"/>
        <v>0</v>
      </c>
      <c r="CE37" s="34">
        <f t="shared" ca="1" si="46"/>
        <v>0</v>
      </c>
      <c r="CG37" s="33">
        <f t="shared" ca="1" si="39"/>
        <v>1</v>
      </c>
      <c r="CH37" s="7"/>
      <c r="CJ37" s="34">
        <f t="shared" ca="1" si="38"/>
        <v>31</v>
      </c>
    </row>
    <row r="38" spans="1:88" x14ac:dyDescent="0.25">
      <c r="A38" s="1">
        <f t="shared" ca="1" si="1"/>
        <v>2</v>
      </c>
      <c r="B38" s="1" t="str">
        <f t="shared" ca="1" si="2"/>
        <v>Women</v>
      </c>
      <c r="C38" s="1">
        <f t="shared" ca="1" si="3"/>
        <v>26</v>
      </c>
      <c r="D38" s="1">
        <f t="shared" ca="1" si="4"/>
        <v>2</v>
      </c>
      <c r="E38" s="1" t="str">
        <f t="shared" ca="1" si="5"/>
        <v>Construction</v>
      </c>
      <c r="F38" s="1">
        <f t="shared" ca="1" si="6"/>
        <v>4</v>
      </c>
      <c r="G38" s="1" t="str">
        <f t="shared" ca="1" si="7"/>
        <v>IT Engineering</v>
      </c>
      <c r="H38" s="1">
        <f t="shared" ca="1" si="8"/>
        <v>0</v>
      </c>
      <c r="I38" s="1">
        <f t="shared" ca="1" si="0"/>
        <v>2</v>
      </c>
      <c r="J38" s="1">
        <f t="shared" ca="1" si="9"/>
        <v>24282</v>
      </c>
      <c r="K38" s="1">
        <f t="shared" ca="1" si="10"/>
        <v>1</v>
      </c>
      <c r="L38" s="1" t="str">
        <f t="shared" ca="1" si="11"/>
        <v>Ganesh Nagar</v>
      </c>
      <c r="M38" s="1">
        <f t="shared" ca="1" si="47"/>
        <v>121410</v>
      </c>
      <c r="N38" s="1">
        <f t="shared" ca="1" si="13"/>
        <v>110110.66994984074</v>
      </c>
      <c r="O38" s="1">
        <f t="shared" ca="1" si="48"/>
        <v>40366.939487143354</v>
      </c>
      <c r="P38" s="1">
        <f t="shared" ca="1" si="15"/>
        <v>37163</v>
      </c>
      <c r="Q38" s="1">
        <f t="shared" ca="1" si="49"/>
        <v>34855.200495646786</v>
      </c>
      <c r="R38">
        <f t="shared" ca="1" si="50"/>
        <v>33071.723815858386</v>
      </c>
      <c r="S38" s="1">
        <f t="shared" ca="1" si="51"/>
        <v>194848.66330300175</v>
      </c>
      <c r="T38" s="1">
        <f t="shared" ca="1" si="52"/>
        <v>182128.87044548756</v>
      </c>
      <c r="U38" s="1">
        <f t="shared" ca="1" si="53"/>
        <v>12719.7928575142</v>
      </c>
      <c r="X38" s="33">
        <f t="shared" ca="1" si="23"/>
        <v>1</v>
      </c>
      <c r="Y38" s="33">
        <f t="shared" ca="1" si="24"/>
        <v>0</v>
      </c>
      <c r="Z38" s="33"/>
      <c r="AA38" s="33"/>
      <c r="AO38" s="33">
        <f t="shared" ca="1" si="25"/>
        <v>0</v>
      </c>
      <c r="AP38" s="33">
        <f t="shared" ca="1" si="26"/>
        <v>0</v>
      </c>
      <c r="AQ38" s="33">
        <f t="shared" ca="1" si="27"/>
        <v>0</v>
      </c>
      <c r="AR38" s="33">
        <f t="shared" ca="1" si="28"/>
        <v>0</v>
      </c>
      <c r="AS38" s="33">
        <f t="shared" ca="1" si="29"/>
        <v>1</v>
      </c>
      <c r="AT38" s="34">
        <f t="shared" ca="1" si="30"/>
        <v>0</v>
      </c>
      <c r="AU38" s="33"/>
      <c r="AV38" s="1"/>
      <c r="AW38" s="1"/>
      <c r="AX38" s="1"/>
      <c r="AY38" s="1"/>
      <c r="AZ38" s="1"/>
      <c r="BD38" s="34">
        <f ca="1">Table1[[#This Row],[Car Value]]/Table1[[#This Row],[Cars]]</f>
        <v>20183.469743571677</v>
      </c>
      <c r="BG38" s="34">
        <f t="shared" ca="1" si="31"/>
        <v>0</v>
      </c>
      <c r="BN38" s="16">
        <f ca="1">Table1[[#This Row],[Mortage Value]]/Table1[[#This Row],[Value of House]]</f>
        <v>0.90693245984548831</v>
      </c>
      <c r="BO38" s="1">
        <f t="shared" ca="1" si="22"/>
        <v>0</v>
      </c>
      <c r="BP38" s="1"/>
      <c r="BS38" s="33">
        <f t="shared" ca="1" si="40"/>
        <v>0</v>
      </c>
      <c r="BT38" s="33">
        <f t="shared" ca="1" si="41"/>
        <v>0</v>
      </c>
      <c r="BU38" s="33">
        <f t="shared" ca="1" si="42"/>
        <v>0</v>
      </c>
      <c r="BV38" s="33">
        <f t="shared" ca="1" si="43"/>
        <v>0</v>
      </c>
      <c r="BW38" s="33">
        <f t="shared" ca="1" si="44"/>
        <v>19497</v>
      </c>
      <c r="BX38" s="33">
        <f t="shared" ca="1" si="45"/>
        <v>0</v>
      </c>
      <c r="BZ38" s="33">
        <f t="shared" ca="1" si="32"/>
        <v>0</v>
      </c>
      <c r="CA38" s="33">
        <f t="shared" ca="1" si="33"/>
        <v>0</v>
      </c>
      <c r="CB38" s="33">
        <f t="shared" ca="1" si="34"/>
        <v>0</v>
      </c>
      <c r="CC38" s="33">
        <f t="shared" ca="1" si="35"/>
        <v>0</v>
      </c>
      <c r="CD38" s="33">
        <f t="shared" ca="1" si="36"/>
        <v>19497</v>
      </c>
      <c r="CE38" s="34">
        <f t="shared" ca="1" si="46"/>
        <v>0</v>
      </c>
      <c r="CG38" s="33">
        <f t="shared" ca="1" si="39"/>
        <v>1</v>
      </c>
      <c r="CH38" s="7"/>
      <c r="CJ38" s="34">
        <f t="shared" ca="1" si="38"/>
        <v>37</v>
      </c>
    </row>
    <row r="39" spans="1:88" x14ac:dyDescent="0.25">
      <c r="A39" s="1">
        <f t="shared" ca="1" si="1"/>
        <v>2</v>
      </c>
      <c r="B39" s="1" t="str">
        <f t="shared" ca="1" si="2"/>
        <v>Women</v>
      </c>
      <c r="C39" s="1">
        <f t="shared" ca="1" si="3"/>
        <v>36</v>
      </c>
      <c r="D39" s="1">
        <f t="shared" ca="1" si="4"/>
        <v>6</v>
      </c>
      <c r="E39" s="1" t="str">
        <f t="shared" ca="1" si="5"/>
        <v>Architecture</v>
      </c>
      <c r="F39" s="1">
        <f t="shared" ca="1" si="6"/>
        <v>1</v>
      </c>
      <c r="G39" s="1" t="str">
        <f t="shared" ca="1" si="7"/>
        <v>Doctor</v>
      </c>
      <c r="H39" s="1">
        <f t="shared" ca="1" si="8"/>
        <v>4</v>
      </c>
      <c r="I39" s="1">
        <f t="shared" ca="1" si="0"/>
        <v>1</v>
      </c>
      <c r="J39" s="1">
        <f t="shared" ca="1" si="9"/>
        <v>27171</v>
      </c>
      <c r="K39" s="1">
        <f t="shared" ca="1" si="10"/>
        <v>7</v>
      </c>
      <c r="L39" s="1" t="str">
        <f t="shared" ca="1" si="11"/>
        <v>Tank Road</v>
      </c>
      <c r="M39" s="1">
        <f t="shared" ca="1" si="47"/>
        <v>135855</v>
      </c>
      <c r="N39" s="1">
        <f t="shared" ca="1" si="13"/>
        <v>19952.150818628386</v>
      </c>
      <c r="O39" s="1">
        <f t="shared" ca="1" si="48"/>
        <v>13370.287529278441</v>
      </c>
      <c r="P39" s="1">
        <f t="shared" ca="1" si="15"/>
        <v>8004</v>
      </c>
      <c r="Q39" s="1">
        <f t="shared" ca="1" si="49"/>
        <v>34147.887577353409</v>
      </c>
      <c r="R39">
        <f t="shared" ca="1" si="50"/>
        <v>23208.649096215537</v>
      </c>
      <c r="S39" s="1">
        <f t="shared" ca="1" si="51"/>
        <v>172433.93662549398</v>
      </c>
      <c r="T39" s="1">
        <f t="shared" ca="1" si="52"/>
        <v>62104.038395981799</v>
      </c>
      <c r="U39" s="1">
        <f t="shared" ca="1" si="53"/>
        <v>110329.89822951218</v>
      </c>
      <c r="X39" s="33">
        <f t="shared" ca="1" si="23"/>
        <v>0</v>
      </c>
      <c r="Y39" s="33">
        <f t="shared" ca="1" si="24"/>
        <v>1</v>
      </c>
      <c r="Z39" s="33"/>
      <c r="AA39" s="33"/>
      <c r="AO39" s="33">
        <f t="shared" ca="1" si="25"/>
        <v>0</v>
      </c>
      <c r="AP39" s="33">
        <f t="shared" ca="1" si="26"/>
        <v>0</v>
      </c>
      <c r="AQ39" s="33">
        <f t="shared" ca="1" si="27"/>
        <v>0</v>
      </c>
      <c r="AR39" s="33">
        <f t="shared" ca="1" si="28"/>
        <v>1</v>
      </c>
      <c r="AS39" s="33">
        <f t="shared" ca="1" si="29"/>
        <v>0</v>
      </c>
      <c r="AT39" s="34">
        <f t="shared" ca="1" si="30"/>
        <v>0</v>
      </c>
      <c r="AU39" s="33"/>
      <c r="AV39" s="1"/>
      <c r="AW39" s="1"/>
      <c r="AX39" s="1"/>
      <c r="AY39" s="1"/>
      <c r="AZ39" s="1"/>
      <c r="BD39" s="34">
        <f ca="1">Table1[[#This Row],[Car Value]]/Table1[[#This Row],[Cars]]</f>
        <v>13370.287529278441</v>
      </c>
      <c r="BG39" s="34">
        <f t="shared" ca="1" si="31"/>
        <v>0</v>
      </c>
      <c r="BN39" s="16">
        <f ca="1">Table1[[#This Row],[Mortage Value]]/Table1[[#This Row],[Value of House]]</f>
        <v>0.14686357380021631</v>
      </c>
      <c r="BO39" s="1">
        <f t="shared" ca="1" si="22"/>
        <v>1</v>
      </c>
      <c r="BP39" s="1"/>
      <c r="BS39" s="33">
        <f t="shared" ca="1" si="40"/>
        <v>24282</v>
      </c>
      <c r="BT39" s="33">
        <f t="shared" ca="1" si="41"/>
        <v>0</v>
      </c>
      <c r="BU39" s="33">
        <f t="shared" ca="1" si="42"/>
        <v>0</v>
      </c>
      <c r="BV39" s="33">
        <f t="shared" ca="1" si="43"/>
        <v>0</v>
      </c>
      <c r="BW39" s="33">
        <f t="shared" ca="1" si="44"/>
        <v>0</v>
      </c>
      <c r="BX39" s="33">
        <f t="shared" ca="1" si="45"/>
        <v>0</v>
      </c>
      <c r="BZ39" s="33">
        <f t="shared" ca="1" si="32"/>
        <v>0</v>
      </c>
      <c r="CA39" s="33">
        <f t="shared" ca="1" si="33"/>
        <v>0</v>
      </c>
      <c r="CB39" s="33">
        <f t="shared" ca="1" si="34"/>
        <v>0</v>
      </c>
      <c r="CC39" s="33">
        <f t="shared" ca="1" si="35"/>
        <v>24282</v>
      </c>
      <c r="CD39" s="33">
        <f t="shared" ca="1" si="36"/>
        <v>0</v>
      </c>
      <c r="CE39" s="34">
        <f t="shared" ca="1" si="46"/>
        <v>0</v>
      </c>
      <c r="CG39" s="33">
        <f t="shared" ca="1" si="39"/>
        <v>1</v>
      </c>
      <c r="CH39" s="7"/>
      <c r="CJ39" s="34">
        <f t="shared" ca="1" si="38"/>
        <v>45</v>
      </c>
    </row>
    <row r="40" spans="1:88" x14ac:dyDescent="0.25">
      <c r="A40" s="1">
        <f t="shared" ca="1" si="1"/>
        <v>2</v>
      </c>
      <c r="B40" s="1" t="str">
        <f t="shared" ca="1" si="2"/>
        <v>Women</v>
      </c>
      <c r="C40" s="1">
        <f t="shared" ca="1" si="3"/>
        <v>37</v>
      </c>
      <c r="D40" s="1">
        <f t="shared" ca="1" si="4"/>
        <v>1</v>
      </c>
      <c r="E40" s="1" t="str">
        <f t="shared" ca="1" si="5"/>
        <v>Health</v>
      </c>
      <c r="F40" s="1">
        <f t="shared" ca="1" si="6"/>
        <v>4</v>
      </c>
      <c r="G40" s="1" t="str">
        <f t="shared" ca="1" si="7"/>
        <v>IT Engineering</v>
      </c>
      <c r="H40" s="1">
        <f t="shared" ca="1" si="8"/>
        <v>2</v>
      </c>
      <c r="I40" s="1">
        <f t="shared" ca="1" si="0"/>
        <v>2</v>
      </c>
      <c r="J40" s="1">
        <f t="shared" ca="1" si="9"/>
        <v>16504</v>
      </c>
      <c r="K40" s="1">
        <f t="shared" ca="1" si="10"/>
        <v>7</v>
      </c>
      <c r="L40" s="1" t="str">
        <f t="shared" ca="1" si="11"/>
        <v>Tank Road</v>
      </c>
      <c r="M40" s="1">
        <f t="shared" ca="1" si="47"/>
        <v>49512</v>
      </c>
      <c r="N40" s="1">
        <f t="shared" ca="1" si="13"/>
        <v>24656.951105032462</v>
      </c>
      <c r="O40" s="1">
        <f t="shared" ca="1" si="48"/>
        <v>13763.732586314292</v>
      </c>
      <c r="P40" s="1">
        <f t="shared" ca="1" si="15"/>
        <v>2832</v>
      </c>
      <c r="Q40" s="1">
        <f t="shared" ca="1" si="49"/>
        <v>24495.999851845354</v>
      </c>
      <c r="R40">
        <f t="shared" ca="1" si="50"/>
        <v>5238.6446225022464</v>
      </c>
      <c r="S40" s="1">
        <f t="shared" ca="1" si="51"/>
        <v>68514.377208816542</v>
      </c>
      <c r="T40" s="1">
        <f t="shared" ca="1" si="52"/>
        <v>51984.950956877816</v>
      </c>
      <c r="U40" s="1">
        <f t="shared" ca="1" si="53"/>
        <v>16529.426251938727</v>
      </c>
      <c r="X40" s="33">
        <f t="shared" ca="1" si="23"/>
        <v>0</v>
      </c>
      <c r="Y40" s="33">
        <f t="shared" ca="1" si="24"/>
        <v>1</v>
      </c>
      <c r="Z40" s="33"/>
      <c r="AA40" s="33"/>
      <c r="AO40" s="33">
        <f t="shared" ca="1" si="25"/>
        <v>0</v>
      </c>
      <c r="AP40" s="33">
        <f t="shared" ca="1" si="26"/>
        <v>0</v>
      </c>
      <c r="AQ40" s="33">
        <f t="shared" ca="1" si="27"/>
        <v>0</v>
      </c>
      <c r="AR40" s="33">
        <f t="shared" ca="1" si="28"/>
        <v>0</v>
      </c>
      <c r="AS40" s="33">
        <f t="shared" ca="1" si="29"/>
        <v>1</v>
      </c>
      <c r="AT40" s="34">
        <f t="shared" ca="1" si="30"/>
        <v>0</v>
      </c>
      <c r="AU40" s="33"/>
      <c r="AV40" s="1"/>
      <c r="AW40" s="1"/>
      <c r="AX40" s="1"/>
      <c r="AY40" s="1"/>
      <c r="AZ40" s="1"/>
      <c r="BD40" s="34">
        <f ca="1">Table1[[#This Row],[Car Value]]/Table1[[#This Row],[Cars]]</f>
        <v>6881.8662931571462</v>
      </c>
      <c r="BG40" s="34">
        <f t="shared" ca="1" si="31"/>
        <v>0</v>
      </c>
      <c r="BN40" s="16">
        <f ca="1">Table1[[#This Row],[Mortage Value]]/Table1[[#This Row],[Value of House]]</f>
        <v>0.49799949719325542</v>
      </c>
      <c r="BO40" s="1">
        <f t="shared" ca="1" si="22"/>
        <v>0</v>
      </c>
      <c r="BP40" s="1"/>
      <c r="BS40" s="33">
        <f t="shared" ca="1" si="40"/>
        <v>0</v>
      </c>
      <c r="BT40" s="33">
        <f t="shared" ca="1" si="41"/>
        <v>27171</v>
      </c>
      <c r="BU40" s="33">
        <f t="shared" ca="1" si="42"/>
        <v>0</v>
      </c>
      <c r="BV40" s="33">
        <f t="shared" ca="1" si="43"/>
        <v>0</v>
      </c>
      <c r="BW40" s="33">
        <f t="shared" ca="1" si="44"/>
        <v>0</v>
      </c>
      <c r="BX40" s="33">
        <f t="shared" ca="1" si="45"/>
        <v>0</v>
      </c>
      <c r="BZ40" s="33">
        <f t="shared" ca="1" si="32"/>
        <v>0</v>
      </c>
      <c r="CA40" s="33">
        <f t="shared" ca="1" si="33"/>
        <v>0</v>
      </c>
      <c r="CB40" s="33">
        <f t="shared" ca="1" si="34"/>
        <v>0</v>
      </c>
      <c r="CC40" s="33">
        <f t="shared" ca="1" si="35"/>
        <v>0</v>
      </c>
      <c r="CD40" s="33">
        <f t="shared" ca="1" si="36"/>
        <v>27171</v>
      </c>
      <c r="CE40" s="34">
        <f t="shared" ca="1" si="46"/>
        <v>0</v>
      </c>
      <c r="CG40" s="33">
        <f t="shared" ca="1" si="39"/>
        <v>1</v>
      </c>
      <c r="CH40" s="7"/>
      <c r="CJ40" s="34">
        <f t="shared" ca="1" si="38"/>
        <v>26</v>
      </c>
    </row>
    <row r="41" spans="1:88" x14ac:dyDescent="0.25">
      <c r="A41" s="1">
        <f t="shared" ca="1" si="1"/>
        <v>2</v>
      </c>
      <c r="B41" s="1" t="str">
        <f t="shared" ca="1" si="2"/>
        <v>Women</v>
      </c>
      <c r="C41" s="1">
        <f t="shared" ca="1" si="3"/>
        <v>35</v>
      </c>
      <c r="D41" s="1">
        <f t="shared" ca="1" si="4"/>
        <v>2</v>
      </c>
      <c r="E41" s="1" t="str">
        <f t="shared" ca="1" si="5"/>
        <v>Construction</v>
      </c>
      <c r="F41" s="1">
        <f t="shared" ca="1" si="6"/>
        <v>1</v>
      </c>
      <c r="G41" s="1" t="str">
        <f t="shared" ca="1" si="7"/>
        <v>Doctor</v>
      </c>
      <c r="H41" s="1">
        <f t="shared" ca="1" si="8"/>
        <v>4</v>
      </c>
      <c r="I41" s="1">
        <f t="shared" ca="1" si="0"/>
        <v>1</v>
      </c>
      <c r="J41" s="1">
        <f t="shared" ca="1" si="9"/>
        <v>19656</v>
      </c>
      <c r="K41" s="1">
        <f t="shared" ca="1" si="10"/>
        <v>7</v>
      </c>
      <c r="L41" s="1" t="str">
        <f t="shared" ca="1" si="11"/>
        <v>Tank Road</v>
      </c>
      <c r="M41" s="1">
        <f t="shared" ca="1" si="47"/>
        <v>58968</v>
      </c>
      <c r="N41" s="1">
        <f t="shared" ca="1" si="13"/>
        <v>4804.1119780952831</v>
      </c>
      <c r="O41" s="1">
        <f t="shared" ca="1" si="48"/>
        <v>18058.601409427767</v>
      </c>
      <c r="P41" s="1">
        <f t="shared" ca="1" si="15"/>
        <v>8163</v>
      </c>
      <c r="Q41" s="1">
        <f t="shared" ca="1" si="49"/>
        <v>2416.2000827127263</v>
      </c>
      <c r="R41">
        <f t="shared" ca="1" si="50"/>
        <v>7877.6268145732602</v>
      </c>
      <c r="S41" s="1">
        <f t="shared" ca="1" si="51"/>
        <v>84904.228224001025</v>
      </c>
      <c r="T41" s="1">
        <f t="shared" ca="1" si="52"/>
        <v>15383.31206080801</v>
      </c>
      <c r="U41" s="1">
        <f t="shared" ca="1" si="53"/>
        <v>69520.916163193018</v>
      </c>
      <c r="X41" s="33">
        <f t="shared" ca="1" si="23"/>
        <v>0</v>
      </c>
      <c r="Y41" s="33">
        <f t="shared" ca="1" si="24"/>
        <v>1</v>
      </c>
      <c r="Z41" s="33"/>
      <c r="AA41" s="33"/>
      <c r="AO41" s="33">
        <f t="shared" ca="1" si="25"/>
        <v>0</v>
      </c>
      <c r="AP41" s="33">
        <f t="shared" ca="1" si="26"/>
        <v>0</v>
      </c>
      <c r="AQ41" s="33">
        <f t="shared" ca="1" si="27"/>
        <v>1</v>
      </c>
      <c r="AR41" s="33">
        <f t="shared" ca="1" si="28"/>
        <v>0</v>
      </c>
      <c r="AS41" s="33">
        <f t="shared" ca="1" si="29"/>
        <v>0</v>
      </c>
      <c r="AT41" s="34">
        <f t="shared" ca="1" si="30"/>
        <v>0</v>
      </c>
      <c r="AU41" s="33"/>
      <c r="AV41" s="1"/>
      <c r="AW41" s="1"/>
      <c r="AX41" s="1"/>
      <c r="AY41" s="1"/>
      <c r="AZ41" s="1"/>
      <c r="BD41" s="34">
        <f ca="1">Table1[[#This Row],[Car Value]]/Table1[[#This Row],[Cars]]</f>
        <v>18058.601409427767</v>
      </c>
      <c r="BG41" s="34">
        <f t="shared" ca="1" si="31"/>
        <v>0</v>
      </c>
      <c r="BN41" s="16">
        <f ca="1">Table1[[#This Row],[Mortage Value]]/Table1[[#This Row],[Value of House]]</f>
        <v>8.1469813765012944E-2</v>
      </c>
      <c r="BO41" s="1">
        <f t="shared" ca="1" si="22"/>
        <v>1</v>
      </c>
      <c r="BP41" s="1"/>
      <c r="BS41" s="33">
        <f t="shared" ca="1" si="40"/>
        <v>0</v>
      </c>
      <c r="BT41" s="33">
        <f t="shared" ca="1" si="41"/>
        <v>16504</v>
      </c>
      <c r="BU41" s="33">
        <f t="shared" ca="1" si="42"/>
        <v>0</v>
      </c>
      <c r="BV41" s="33">
        <f t="shared" ca="1" si="43"/>
        <v>0</v>
      </c>
      <c r="BW41" s="33">
        <f t="shared" ca="1" si="44"/>
        <v>0</v>
      </c>
      <c r="BX41" s="33">
        <f t="shared" ca="1" si="45"/>
        <v>0</v>
      </c>
      <c r="BZ41" s="33">
        <f t="shared" ca="1" si="32"/>
        <v>0</v>
      </c>
      <c r="CA41" s="33">
        <f t="shared" ca="1" si="33"/>
        <v>0</v>
      </c>
      <c r="CB41" s="33">
        <f t="shared" ca="1" si="34"/>
        <v>16504</v>
      </c>
      <c r="CC41" s="33">
        <f t="shared" ca="1" si="35"/>
        <v>0</v>
      </c>
      <c r="CD41" s="33">
        <f t="shared" ca="1" si="36"/>
        <v>0</v>
      </c>
      <c r="CE41" s="34">
        <f t="shared" ca="1" si="46"/>
        <v>0</v>
      </c>
      <c r="CG41" s="33">
        <f t="shared" ca="1" si="39"/>
        <v>1</v>
      </c>
      <c r="CH41" s="7"/>
      <c r="CJ41" s="34">
        <f t="shared" ca="1" si="38"/>
        <v>36</v>
      </c>
    </row>
    <row r="42" spans="1:88" x14ac:dyDescent="0.25">
      <c r="A42" s="1">
        <f t="shared" ca="1" si="1"/>
        <v>2</v>
      </c>
      <c r="B42" s="1" t="str">
        <f t="shared" ca="1" si="2"/>
        <v>Women</v>
      </c>
      <c r="C42" s="1">
        <f t="shared" ca="1" si="3"/>
        <v>26</v>
      </c>
      <c r="D42" s="1">
        <f t="shared" ca="1" si="4"/>
        <v>2</v>
      </c>
      <c r="E42" s="1" t="str">
        <f t="shared" ca="1" si="5"/>
        <v>Construction</v>
      </c>
      <c r="F42" s="1">
        <f t="shared" ca="1" si="6"/>
        <v>3</v>
      </c>
      <c r="G42" s="1" t="str">
        <f t="shared" ca="1" si="7"/>
        <v>B.ED</v>
      </c>
      <c r="H42" s="1">
        <f t="shared" ca="1" si="8"/>
        <v>0</v>
      </c>
      <c r="I42" s="1">
        <f t="shared" ca="1" si="0"/>
        <v>2</v>
      </c>
      <c r="J42" s="1">
        <f t="shared" ca="1" si="9"/>
        <v>25848</v>
      </c>
      <c r="K42" s="1">
        <f t="shared" ca="1" si="10"/>
        <v>7</v>
      </c>
      <c r="L42" s="1" t="str">
        <f t="shared" ca="1" si="11"/>
        <v>Tank Road</v>
      </c>
      <c r="M42" s="1">
        <f t="shared" ca="1" si="47"/>
        <v>155088</v>
      </c>
      <c r="N42" s="1">
        <f t="shared" ca="1" si="13"/>
        <v>74262.088198640704</v>
      </c>
      <c r="O42" s="1">
        <f t="shared" ca="1" si="48"/>
        <v>29501.350309180205</v>
      </c>
      <c r="P42" s="1">
        <f t="shared" ca="1" si="15"/>
        <v>22062</v>
      </c>
      <c r="Q42" s="1">
        <f t="shared" ca="1" si="49"/>
        <v>24573.512377996194</v>
      </c>
      <c r="R42">
        <f t="shared" ca="1" si="50"/>
        <v>2221.0654239948199</v>
      </c>
      <c r="S42" s="1">
        <f t="shared" ca="1" si="51"/>
        <v>186810.41573317503</v>
      </c>
      <c r="T42" s="1">
        <f t="shared" ca="1" si="52"/>
        <v>120897.60057663691</v>
      </c>
      <c r="U42" s="1">
        <f t="shared" ca="1" si="53"/>
        <v>65912.815156538127</v>
      </c>
      <c r="X42" s="33">
        <f t="shared" ca="1" si="23"/>
        <v>0</v>
      </c>
      <c r="Y42" s="33">
        <f t="shared" ca="1" si="24"/>
        <v>1</v>
      </c>
      <c r="Z42" s="33"/>
      <c r="AA42" s="33"/>
      <c r="AO42" s="33">
        <f t="shared" ca="1" si="25"/>
        <v>0</v>
      </c>
      <c r="AP42" s="33">
        <f t="shared" ca="1" si="26"/>
        <v>0</v>
      </c>
      <c r="AQ42" s="33">
        <f t="shared" ca="1" si="27"/>
        <v>0</v>
      </c>
      <c r="AR42" s="33">
        <f t="shared" ca="1" si="28"/>
        <v>1</v>
      </c>
      <c r="AS42" s="33">
        <f t="shared" ca="1" si="29"/>
        <v>0</v>
      </c>
      <c r="AT42" s="34">
        <f t="shared" ca="1" si="30"/>
        <v>0</v>
      </c>
      <c r="AU42" s="33"/>
      <c r="AV42" s="1"/>
      <c r="AW42" s="1"/>
      <c r="AX42" s="1"/>
      <c r="AY42" s="1"/>
      <c r="AZ42" s="1"/>
      <c r="BD42" s="34">
        <f ca="1">Table1[[#This Row],[Car Value]]/Table1[[#This Row],[Cars]]</f>
        <v>14750.675154590102</v>
      </c>
      <c r="BG42" s="34">
        <f t="shared" ca="1" si="31"/>
        <v>0</v>
      </c>
      <c r="BN42" s="16">
        <f ca="1">Table1[[#This Row],[Mortage Value]]/Table1[[#This Row],[Value of House]]</f>
        <v>0.47883838980862931</v>
      </c>
      <c r="BO42" s="1">
        <f t="shared" ca="1" si="22"/>
        <v>0</v>
      </c>
      <c r="BP42" s="1"/>
      <c r="BS42" s="33">
        <f t="shared" ca="1" si="40"/>
        <v>0</v>
      </c>
      <c r="BT42" s="33">
        <f t="shared" ca="1" si="41"/>
        <v>19656</v>
      </c>
      <c r="BU42" s="33">
        <f t="shared" ca="1" si="42"/>
        <v>0</v>
      </c>
      <c r="BV42" s="33">
        <f t="shared" ca="1" si="43"/>
        <v>0</v>
      </c>
      <c r="BW42" s="33">
        <f t="shared" ca="1" si="44"/>
        <v>0</v>
      </c>
      <c r="BX42" s="33">
        <f t="shared" ca="1" si="45"/>
        <v>0</v>
      </c>
      <c r="BZ42" s="33">
        <f t="shared" ca="1" si="32"/>
        <v>0</v>
      </c>
      <c r="CA42" s="33">
        <f t="shared" ca="1" si="33"/>
        <v>0</v>
      </c>
      <c r="CB42" s="33">
        <f t="shared" ca="1" si="34"/>
        <v>0</v>
      </c>
      <c r="CC42" s="33">
        <f t="shared" ca="1" si="35"/>
        <v>19656</v>
      </c>
      <c r="CD42" s="33">
        <f t="shared" ca="1" si="36"/>
        <v>0</v>
      </c>
      <c r="CE42" s="34">
        <f t="shared" ca="1" si="46"/>
        <v>0</v>
      </c>
      <c r="CG42" s="33">
        <f t="shared" ca="1" si="39"/>
        <v>1</v>
      </c>
      <c r="CH42" s="7"/>
      <c r="CJ42" s="34">
        <f t="shared" ca="1" si="38"/>
        <v>37</v>
      </c>
    </row>
    <row r="43" spans="1:88" x14ac:dyDescent="0.25">
      <c r="A43" s="1">
        <f t="shared" ca="1" si="1"/>
        <v>2</v>
      </c>
      <c r="B43" s="1" t="str">
        <f t="shared" ca="1" si="2"/>
        <v>Women</v>
      </c>
      <c r="C43" s="1">
        <f t="shared" ca="1" si="3"/>
        <v>32</v>
      </c>
      <c r="D43" s="1">
        <f t="shared" ca="1" si="4"/>
        <v>5</v>
      </c>
      <c r="E43" s="1" t="str">
        <f t="shared" ca="1" si="5"/>
        <v xml:space="preserve">General work </v>
      </c>
      <c r="F43" s="1">
        <f t="shared" ca="1" si="6"/>
        <v>6</v>
      </c>
      <c r="G43" s="1" t="str">
        <f t="shared" ca="1" si="7"/>
        <v>Architech</v>
      </c>
      <c r="H43" s="1">
        <f t="shared" ca="1" si="8"/>
        <v>0</v>
      </c>
      <c r="I43" s="1">
        <f t="shared" ca="1" si="0"/>
        <v>1</v>
      </c>
      <c r="J43" s="1">
        <f t="shared" ca="1" si="9"/>
        <v>26272</v>
      </c>
      <c r="K43" s="1">
        <f t="shared" ca="1" si="10"/>
        <v>4</v>
      </c>
      <c r="L43" s="1" t="str">
        <f t="shared" ca="1" si="11"/>
        <v>Sarvoday Nagar</v>
      </c>
      <c r="M43" s="1">
        <f t="shared" ca="1" si="47"/>
        <v>78816</v>
      </c>
      <c r="N43" s="1">
        <f t="shared" ca="1" si="13"/>
        <v>61522.196973886894</v>
      </c>
      <c r="O43" s="1">
        <f t="shared" ca="1" si="48"/>
        <v>12659.14819907717</v>
      </c>
      <c r="P43" s="1">
        <f t="shared" ca="1" si="15"/>
        <v>11658</v>
      </c>
      <c r="Q43" s="1">
        <f t="shared" ca="1" si="49"/>
        <v>18022.122999551157</v>
      </c>
      <c r="R43">
        <f t="shared" ca="1" si="50"/>
        <v>36463.913933910313</v>
      </c>
      <c r="S43" s="1">
        <f t="shared" ca="1" si="51"/>
        <v>127939.06213298748</v>
      </c>
      <c r="T43" s="1">
        <f t="shared" ca="1" si="52"/>
        <v>91202.319973438047</v>
      </c>
      <c r="U43" s="1">
        <f t="shared" ca="1" si="53"/>
        <v>36736.742159549438</v>
      </c>
      <c r="X43" s="33">
        <f t="shared" ca="1" si="23"/>
        <v>0</v>
      </c>
      <c r="Y43" s="33">
        <f t="shared" ca="1" si="24"/>
        <v>1</v>
      </c>
      <c r="Z43" s="33"/>
      <c r="AA43" s="33"/>
      <c r="AO43" s="33">
        <f t="shared" ca="1" si="25"/>
        <v>0</v>
      </c>
      <c r="AP43" s="33">
        <f t="shared" ca="1" si="26"/>
        <v>0</v>
      </c>
      <c r="AQ43" s="33">
        <f t="shared" ca="1" si="27"/>
        <v>0</v>
      </c>
      <c r="AR43" s="33">
        <f t="shared" ca="1" si="28"/>
        <v>1</v>
      </c>
      <c r="AS43" s="33">
        <f t="shared" ca="1" si="29"/>
        <v>0</v>
      </c>
      <c r="AT43" s="34">
        <f t="shared" ca="1" si="30"/>
        <v>0</v>
      </c>
      <c r="AU43" s="33"/>
      <c r="AV43" s="1"/>
      <c r="AW43" s="1"/>
      <c r="AX43" s="1"/>
      <c r="AY43" s="1"/>
      <c r="AZ43" s="1"/>
      <c r="BD43" s="34">
        <f ca="1">Table1[[#This Row],[Car Value]]/Table1[[#This Row],[Cars]]</f>
        <v>12659.14819907717</v>
      </c>
      <c r="BG43" s="34">
        <f t="shared" ca="1" si="31"/>
        <v>0</v>
      </c>
      <c r="BN43" s="16">
        <f ca="1">Table1[[#This Row],[Mortage Value]]/Table1[[#This Row],[Value of House]]</f>
        <v>0.78058004686722104</v>
      </c>
      <c r="BO43" s="1">
        <f t="shared" ca="1" si="22"/>
        <v>0</v>
      </c>
      <c r="BP43" s="1"/>
      <c r="BS43" s="33">
        <f t="shared" ca="1" si="40"/>
        <v>0</v>
      </c>
      <c r="BT43" s="33">
        <f t="shared" ca="1" si="41"/>
        <v>25848</v>
      </c>
      <c r="BU43" s="33">
        <f ca="1">IF(L42="Shivaji Talao",J42,0)</f>
        <v>0</v>
      </c>
      <c r="BV43" s="33">
        <f t="shared" ca="1" si="43"/>
        <v>0</v>
      </c>
      <c r="BW43" s="33">
        <f t="shared" ca="1" si="44"/>
        <v>0</v>
      </c>
      <c r="BX43" s="33">
        <f t="shared" ca="1" si="45"/>
        <v>0</v>
      </c>
      <c r="BZ43" s="33">
        <f t="shared" ca="1" si="32"/>
        <v>0</v>
      </c>
      <c r="CA43" s="33">
        <f t="shared" ca="1" si="33"/>
        <v>0</v>
      </c>
      <c r="CB43" s="33">
        <f t="shared" ca="1" si="34"/>
        <v>0</v>
      </c>
      <c r="CC43" s="33">
        <f t="shared" ca="1" si="35"/>
        <v>25848</v>
      </c>
      <c r="CD43" s="33">
        <f t="shared" ca="1" si="36"/>
        <v>0</v>
      </c>
      <c r="CE43" s="34">
        <f t="shared" ca="1" si="46"/>
        <v>0</v>
      </c>
      <c r="CG43" s="33">
        <f t="shared" ca="1" si="39"/>
        <v>1</v>
      </c>
      <c r="CH43" s="7"/>
      <c r="CJ43" s="34">
        <f t="shared" ca="1" si="38"/>
        <v>35</v>
      </c>
    </row>
    <row r="44" spans="1:88" x14ac:dyDescent="0.25">
      <c r="A44" s="1">
        <f t="shared" ca="1" si="1"/>
        <v>2</v>
      </c>
      <c r="B44" s="1" t="str">
        <f t="shared" ca="1" si="2"/>
        <v>Women</v>
      </c>
      <c r="C44" s="1">
        <f t="shared" ca="1" si="3"/>
        <v>29</v>
      </c>
      <c r="D44" s="1">
        <f t="shared" ca="1" si="4"/>
        <v>2</v>
      </c>
      <c r="E44" s="1" t="str">
        <f t="shared" ca="1" si="5"/>
        <v>Construction</v>
      </c>
      <c r="F44" s="1">
        <f t="shared" ca="1" si="6"/>
        <v>6</v>
      </c>
      <c r="G44" s="1" t="str">
        <f t="shared" ca="1" si="7"/>
        <v>Architech</v>
      </c>
      <c r="H44" s="1">
        <f t="shared" ca="1" si="8"/>
        <v>3</v>
      </c>
      <c r="I44" s="1">
        <f t="shared" ca="1" si="0"/>
        <v>2</v>
      </c>
      <c r="J44" s="1">
        <f t="shared" ca="1" si="9"/>
        <v>24230</v>
      </c>
      <c r="K44" s="1">
        <f t="shared" ca="1" si="10"/>
        <v>6</v>
      </c>
      <c r="L44" s="1" t="str">
        <f t="shared" ca="1" si="11"/>
        <v>Bhandup Station road</v>
      </c>
      <c r="M44" s="1">
        <f t="shared" ca="1" si="47"/>
        <v>121150</v>
      </c>
      <c r="N44" s="1">
        <f t="shared" ca="1" si="13"/>
        <v>76673.614030272103</v>
      </c>
      <c r="O44" s="1">
        <f t="shared" ca="1" si="48"/>
        <v>44642.399821074177</v>
      </c>
      <c r="P44" s="1">
        <f t="shared" ca="1" si="15"/>
        <v>32981</v>
      </c>
      <c r="Q44" s="1">
        <f t="shared" ca="1" si="49"/>
        <v>26231.80168428471</v>
      </c>
      <c r="R44">
        <f t="shared" ca="1" si="50"/>
        <v>9541.7958392396085</v>
      </c>
      <c r="S44" s="1">
        <f t="shared" ca="1" si="51"/>
        <v>175334.1956603138</v>
      </c>
      <c r="T44" s="1">
        <f t="shared" ca="1" si="52"/>
        <v>135886.41571455682</v>
      </c>
      <c r="U44" s="1">
        <f t="shared" ca="1" si="53"/>
        <v>39447.779945756978</v>
      </c>
      <c r="X44" s="33">
        <f t="shared" ca="1" si="23"/>
        <v>0</v>
      </c>
      <c r="Y44" s="33">
        <f t="shared" ca="1" si="24"/>
        <v>1</v>
      </c>
      <c r="Z44" s="33"/>
      <c r="AA44" s="33"/>
      <c r="AO44" s="33">
        <f t="shared" ca="1" si="25"/>
        <v>0</v>
      </c>
      <c r="AP44" s="33">
        <f t="shared" ca="1" si="26"/>
        <v>0</v>
      </c>
      <c r="AQ44" s="33">
        <f t="shared" ca="1" si="27"/>
        <v>0</v>
      </c>
      <c r="AR44" s="33">
        <f t="shared" ca="1" si="28"/>
        <v>0</v>
      </c>
      <c r="AS44" s="33">
        <f t="shared" ca="1" si="29"/>
        <v>0</v>
      </c>
      <c r="AT44" s="34">
        <f t="shared" ca="1" si="30"/>
        <v>0</v>
      </c>
      <c r="AU44" s="33"/>
      <c r="AV44" s="1"/>
      <c r="AW44" s="1"/>
      <c r="AX44" s="1"/>
      <c r="AY44" s="1"/>
      <c r="AZ44" s="1"/>
      <c r="BD44" s="34">
        <f ca="1">Table1[[#This Row],[Car Value]]/Table1[[#This Row],[Cars]]</f>
        <v>22321.199910537089</v>
      </c>
      <c r="BG44" s="34">
        <f t="shared" ca="1" si="31"/>
        <v>0</v>
      </c>
      <c r="BN44" s="16">
        <f ca="1">Table1[[#This Row],[Mortage Value]]/Table1[[#This Row],[Value of House]]</f>
        <v>0.63288166760439213</v>
      </c>
      <c r="BO44" s="1">
        <f t="shared" ca="1" si="22"/>
        <v>0</v>
      </c>
      <c r="BP44" s="1"/>
      <c r="BS44" s="33">
        <f t="shared" ca="1" si="40"/>
        <v>0</v>
      </c>
      <c r="BT44" s="33">
        <f t="shared" ca="1" si="41"/>
        <v>0</v>
      </c>
      <c r="BU44" s="33">
        <f t="shared" ca="1" si="42"/>
        <v>0</v>
      </c>
      <c r="BV44" s="33">
        <f t="shared" ca="1" si="43"/>
        <v>0</v>
      </c>
      <c r="BW44" s="33">
        <f t="shared" ca="1" si="44"/>
        <v>26272</v>
      </c>
      <c r="BX44" s="33">
        <f t="shared" ca="1" si="45"/>
        <v>0</v>
      </c>
      <c r="BZ44" s="33">
        <f t="shared" ca="1" si="32"/>
        <v>0</v>
      </c>
      <c r="CA44" s="33">
        <f t="shared" ca="1" si="33"/>
        <v>0</v>
      </c>
      <c r="CB44" s="33">
        <f t="shared" ca="1" si="34"/>
        <v>0</v>
      </c>
      <c r="CC44" s="33">
        <f t="shared" ca="1" si="35"/>
        <v>0</v>
      </c>
      <c r="CD44" s="33">
        <f t="shared" ca="1" si="36"/>
        <v>0</v>
      </c>
      <c r="CE44" s="34">
        <f t="shared" ca="1" si="46"/>
        <v>0</v>
      </c>
      <c r="CG44" s="33">
        <f t="shared" ca="1" si="39"/>
        <v>0</v>
      </c>
      <c r="CH44" s="7"/>
      <c r="CJ44" s="34">
        <f t="shared" ca="1" si="38"/>
        <v>26</v>
      </c>
    </row>
    <row r="45" spans="1:88" x14ac:dyDescent="0.25">
      <c r="A45" s="1">
        <f t="shared" ca="1" si="1"/>
        <v>1</v>
      </c>
      <c r="B45" s="1" t="str">
        <f t="shared" ca="1" si="2"/>
        <v>Men</v>
      </c>
      <c r="C45" s="1">
        <f t="shared" ca="1" si="3"/>
        <v>42</v>
      </c>
      <c r="D45" s="1">
        <f t="shared" ca="1" si="4"/>
        <v>1</v>
      </c>
      <c r="E45" s="1" t="str">
        <f t="shared" ca="1" si="5"/>
        <v>Health</v>
      </c>
      <c r="F45" s="1">
        <f t="shared" ca="1" si="6"/>
        <v>3</v>
      </c>
      <c r="G45" s="1" t="str">
        <f t="shared" ca="1" si="7"/>
        <v>B.ED</v>
      </c>
      <c r="H45" s="1">
        <f t="shared" ca="1" si="8"/>
        <v>1</v>
      </c>
      <c r="I45" s="1">
        <f t="shared" ca="1" si="0"/>
        <v>1</v>
      </c>
      <c r="J45" s="1">
        <f t="shared" ca="1" si="9"/>
        <v>23436</v>
      </c>
      <c r="K45" s="1">
        <f t="shared" ca="1" si="10"/>
        <v>4</v>
      </c>
      <c r="L45" s="1" t="str">
        <f t="shared" ca="1" si="11"/>
        <v>Sarvoday Nagar</v>
      </c>
      <c r="M45" s="1">
        <f t="shared" ca="1" si="47"/>
        <v>70308</v>
      </c>
      <c r="N45" s="1">
        <f t="shared" ca="1" si="13"/>
        <v>2944.0352939073437</v>
      </c>
      <c r="O45" s="1">
        <f t="shared" ca="1" si="48"/>
        <v>2009.1811904091048</v>
      </c>
      <c r="P45" s="1">
        <f t="shared" ca="1" si="15"/>
        <v>1100</v>
      </c>
      <c r="Q45" s="1">
        <f t="shared" ca="1" si="49"/>
        <v>29355.552519658217</v>
      </c>
      <c r="R45">
        <f t="shared" ca="1" si="50"/>
        <v>35081.71858323722</v>
      </c>
      <c r="S45" s="1">
        <f t="shared" ca="1" si="51"/>
        <v>107398.89977364632</v>
      </c>
      <c r="T45" s="1">
        <f t="shared" ca="1" si="52"/>
        <v>33399.587813565558</v>
      </c>
      <c r="U45" s="1">
        <f t="shared" ca="1" si="53"/>
        <v>73999.311960080755</v>
      </c>
      <c r="X45" s="33">
        <f t="shared" ca="1" si="23"/>
        <v>0</v>
      </c>
      <c r="Y45" s="33">
        <f t="shared" ca="1" si="24"/>
        <v>1</v>
      </c>
      <c r="Z45" s="33"/>
      <c r="AA45" s="33"/>
      <c r="AO45" s="33">
        <f t="shared" ca="1" si="25"/>
        <v>0</v>
      </c>
      <c r="AP45" s="33">
        <f t="shared" ca="1" si="26"/>
        <v>0</v>
      </c>
      <c r="AQ45" s="33">
        <f t="shared" ca="1" si="27"/>
        <v>0</v>
      </c>
      <c r="AR45" s="33">
        <f t="shared" ca="1" si="28"/>
        <v>1</v>
      </c>
      <c r="AS45" s="33">
        <f t="shared" ca="1" si="29"/>
        <v>0</v>
      </c>
      <c r="AT45" s="34">
        <f t="shared" ca="1" si="30"/>
        <v>0</v>
      </c>
      <c r="AU45" s="33"/>
      <c r="AV45" s="1"/>
      <c r="AW45" s="1"/>
      <c r="AX45" s="1"/>
      <c r="AY45" s="1"/>
      <c r="AZ45" s="1"/>
      <c r="BD45" s="34">
        <f ca="1">Table1[[#This Row],[Car Value]]/Table1[[#This Row],[Cars]]</f>
        <v>2009.1811904091048</v>
      </c>
      <c r="BG45" s="34">
        <f t="shared" ca="1" si="31"/>
        <v>0</v>
      </c>
      <c r="BN45" s="16">
        <f ca="1">Table1[[#This Row],[Mortage Value]]/Table1[[#This Row],[Value of House]]</f>
        <v>4.1873404077876542E-2</v>
      </c>
      <c r="BO45" s="1">
        <f t="shared" ca="1" si="22"/>
        <v>1</v>
      </c>
      <c r="BP45" s="1"/>
      <c r="BS45" s="33">
        <f t="shared" ca="1" si="40"/>
        <v>0</v>
      </c>
      <c r="BT45" s="33">
        <f t="shared" ca="1" si="41"/>
        <v>0</v>
      </c>
      <c r="BU45" s="33">
        <f t="shared" ca="1" si="42"/>
        <v>0</v>
      </c>
      <c r="BV45" s="33">
        <f ca="1">IF(L44="Bhandup Station Road",J44,0)</f>
        <v>24230</v>
      </c>
      <c r="BW45" s="33">
        <f t="shared" ca="1" si="44"/>
        <v>0</v>
      </c>
      <c r="BX45" s="33">
        <f t="shared" ca="1" si="45"/>
        <v>0</v>
      </c>
      <c r="BZ45" s="33">
        <f t="shared" ca="1" si="32"/>
        <v>0</v>
      </c>
      <c r="CA45" s="33">
        <f t="shared" ca="1" si="33"/>
        <v>0</v>
      </c>
      <c r="CB45" s="33">
        <f t="shared" ca="1" si="34"/>
        <v>0</v>
      </c>
      <c r="CC45" s="33">
        <f t="shared" ca="1" si="35"/>
        <v>24230</v>
      </c>
      <c r="CD45" s="33">
        <f t="shared" ca="1" si="36"/>
        <v>0</v>
      </c>
      <c r="CE45" s="34">
        <f t="shared" ca="1" si="46"/>
        <v>0</v>
      </c>
      <c r="CG45" s="33">
        <f t="shared" ca="1" si="39"/>
        <v>1</v>
      </c>
      <c r="CH45" s="7"/>
      <c r="CJ45" s="34">
        <f t="shared" ca="1" si="38"/>
        <v>32</v>
      </c>
    </row>
    <row r="46" spans="1:88" x14ac:dyDescent="0.25">
      <c r="A46" s="1">
        <f t="shared" ca="1" si="1"/>
        <v>2</v>
      </c>
      <c r="B46" s="1" t="str">
        <f t="shared" ca="1" si="2"/>
        <v>Women</v>
      </c>
      <c r="C46" s="1">
        <f t="shared" ca="1" si="3"/>
        <v>34</v>
      </c>
      <c r="D46" s="1">
        <f t="shared" ca="1" si="4"/>
        <v>3</v>
      </c>
      <c r="E46" s="1" t="str">
        <f t="shared" ca="1" si="5"/>
        <v>Teaching</v>
      </c>
      <c r="F46" s="1">
        <f t="shared" ca="1" si="6"/>
        <v>4</v>
      </c>
      <c r="G46" s="1" t="str">
        <f t="shared" ca="1" si="7"/>
        <v>IT Engineering</v>
      </c>
      <c r="H46" s="1">
        <f t="shared" ca="1" si="8"/>
        <v>4</v>
      </c>
      <c r="I46" s="1">
        <f t="shared" ca="1" si="0"/>
        <v>2</v>
      </c>
      <c r="J46" s="1">
        <f t="shared" ca="1" si="9"/>
        <v>34590</v>
      </c>
      <c r="K46" s="1">
        <f t="shared" ca="1" si="10"/>
        <v>5</v>
      </c>
      <c r="L46" s="1" t="str">
        <f t="shared" ca="1" si="11"/>
        <v>Shivaji Talao</v>
      </c>
      <c r="M46" s="1">
        <f t="shared" ca="1" si="47"/>
        <v>103770</v>
      </c>
      <c r="N46" s="1">
        <f t="shared" ca="1" si="13"/>
        <v>94142.968086460067</v>
      </c>
      <c r="O46" s="1">
        <f t="shared" ca="1" si="48"/>
        <v>28663.586119713036</v>
      </c>
      <c r="P46" s="1">
        <f t="shared" ca="1" si="15"/>
        <v>207</v>
      </c>
      <c r="Q46" s="1">
        <f t="shared" ca="1" si="49"/>
        <v>19848.612100580016</v>
      </c>
      <c r="R46">
        <f t="shared" ca="1" si="50"/>
        <v>8996.1092699540131</v>
      </c>
      <c r="S46" s="1">
        <f t="shared" ca="1" si="51"/>
        <v>141429.69538966703</v>
      </c>
      <c r="T46" s="1">
        <f t="shared" ca="1" si="52"/>
        <v>114198.58018704009</v>
      </c>
      <c r="U46" s="1">
        <f t="shared" ca="1" si="53"/>
        <v>27231.115202626941</v>
      </c>
      <c r="X46" s="33">
        <f t="shared" ca="1" si="23"/>
        <v>1</v>
      </c>
      <c r="Y46" s="33">
        <f t="shared" ca="1" si="24"/>
        <v>0</v>
      </c>
      <c r="Z46" s="33"/>
      <c r="AA46" s="33"/>
      <c r="AO46" s="33">
        <f t="shared" ca="1" si="25"/>
        <v>0</v>
      </c>
      <c r="AP46" s="33">
        <f t="shared" ca="1" si="26"/>
        <v>0</v>
      </c>
      <c r="AQ46" s="33">
        <f t="shared" ca="1" si="27"/>
        <v>1</v>
      </c>
      <c r="AR46" s="33">
        <f t="shared" ca="1" si="28"/>
        <v>0</v>
      </c>
      <c r="AS46" s="33">
        <f t="shared" ca="1" si="29"/>
        <v>0</v>
      </c>
      <c r="AT46" s="34">
        <f t="shared" ca="1" si="30"/>
        <v>0</v>
      </c>
      <c r="AU46" s="33"/>
      <c r="AV46" s="1"/>
      <c r="AW46" s="1"/>
      <c r="AX46" s="1"/>
      <c r="AY46" s="1"/>
      <c r="AZ46" s="1"/>
      <c r="BD46" s="34">
        <f ca="1">Table1[[#This Row],[Car Value]]/Table1[[#This Row],[Cars]]</f>
        <v>14331.793059856518</v>
      </c>
      <c r="BG46" s="34">
        <f t="shared" ca="1" si="31"/>
        <v>0</v>
      </c>
      <c r="BN46" s="16">
        <f ca="1">Table1[[#This Row],[Mortage Value]]/Table1[[#This Row],[Value of House]]</f>
        <v>0.90722721486421964</v>
      </c>
      <c r="BO46" s="1">
        <f t="shared" ca="1" si="22"/>
        <v>0</v>
      </c>
      <c r="BP46" s="1"/>
      <c r="BS46" s="33">
        <f t="shared" ca="1" si="40"/>
        <v>0</v>
      </c>
      <c r="BT46" s="33">
        <f t="shared" ca="1" si="41"/>
        <v>0</v>
      </c>
      <c r="BU46" s="33">
        <f t="shared" ca="1" si="42"/>
        <v>0</v>
      </c>
      <c r="BV46" s="33">
        <f t="shared" ca="1" si="43"/>
        <v>0</v>
      </c>
      <c r="BW46" s="33">
        <f t="shared" ca="1" si="44"/>
        <v>23436</v>
      </c>
      <c r="BX46" s="33">
        <f t="shared" ca="1" si="45"/>
        <v>0</v>
      </c>
      <c r="BZ46" s="33">
        <f t="shared" ca="1" si="32"/>
        <v>0</v>
      </c>
      <c r="CA46" s="33">
        <f t="shared" ca="1" si="33"/>
        <v>0</v>
      </c>
      <c r="CB46" s="33">
        <f t="shared" ca="1" si="34"/>
        <v>23436</v>
      </c>
      <c r="CC46" s="33">
        <f t="shared" ca="1" si="35"/>
        <v>0</v>
      </c>
      <c r="CD46" s="33">
        <f t="shared" ca="1" si="36"/>
        <v>0</v>
      </c>
      <c r="CE46" s="34">
        <f t="shared" ca="1" si="46"/>
        <v>0</v>
      </c>
      <c r="CG46" s="33">
        <f t="shared" ca="1" si="39"/>
        <v>1</v>
      </c>
      <c r="CH46" s="7"/>
      <c r="CJ46" s="34">
        <f t="shared" ca="1" si="38"/>
        <v>29</v>
      </c>
    </row>
    <row r="47" spans="1:88" x14ac:dyDescent="0.25">
      <c r="A47" s="1">
        <f t="shared" ca="1" si="1"/>
        <v>1</v>
      </c>
      <c r="B47" s="1" t="str">
        <f t="shared" ca="1" si="2"/>
        <v>Men</v>
      </c>
      <c r="C47" s="1">
        <f t="shared" ca="1" si="3"/>
        <v>30</v>
      </c>
      <c r="D47" s="1">
        <f t="shared" ca="1" si="4"/>
        <v>5</v>
      </c>
      <c r="E47" s="1" t="str">
        <f t="shared" ca="1" si="5"/>
        <v xml:space="preserve">General work </v>
      </c>
      <c r="F47" s="1">
        <f t="shared" ca="1" si="6"/>
        <v>5</v>
      </c>
      <c r="G47" s="1" t="str">
        <f t="shared" ca="1" si="7"/>
        <v>Other</v>
      </c>
      <c r="H47" s="1">
        <f t="shared" ca="1" si="8"/>
        <v>4</v>
      </c>
      <c r="I47" s="1">
        <f t="shared" ca="1" si="0"/>
        <v>2</v>
      </c>
      <c r="J47" s="1">
        <f t="shared" ca="1" si="9"/>
        <v>33747</v>
      </c>
      <c r="K47" s="1">
        <f t="shared" ca="1" si="10"/>
        <v>2</v>
      </c>
      <c r="L47" s="1" t="str">
        <f t="shared" ca="1" si="11"/>
        <v>Tembhipada Road</v>
      </c>
      <c r="M47" s="1">
        <f t="shared" ca="1" si="47"/>
        <v>101241</v>
      </c>
      <c r="N47" s="1">
        <f t="shared" ca="1" si="13"/>
        <v>85200.847549175698</v>
      </c>
      <c r="O47" s="1">
        <f t="shared" ca="1" si="48"/>
        <v>21680.443979093845</v>
      </c>
      <c r="P47" s="1">
        <f t="shared" ca="1" si="15"/>
        <v>63</v>
      </c>
      <c r="Q47" s="1">
        <f t="shared" ca="1" si="49"/>
        <v>6461.4401917545274</v>
      </c>
      <c r="R47">
        <f t="shared" ca="1" si="50"/>
        <v>39364.647128705765</v>
      </c>
      <c r="S47" s="1">
        <f t="shared" ca="1" si="51"/>
        <v>162286.09110779961</v>
      </c>
      <c r="T47" s="1">
        <f t="shared" ca="1" si="52"/>
        <v>91725.287740930231</v>
      </c>
      <c r="U47" s="1">
        <f t="shared" ca="1" si="53"/>
        <v>70560.803366869382</v>
      </c>
      <c r="X47" s="33">
        <f t="shared" ca="1" si="23"/>
        <v>0</v>
      </c>
      <c r="Y47" s="33">
        <f t="shared" ca="1" si="24"/>
        <v>1</v>
      </c>
      <c r="Z47" s="33"/>
      <c r="AA47" s="33"/>
      <c r="AO47" s="33">
        <f t="shared" ca="1" si="25"/>
        <v>1</v>
      </c>
      <c r="AP47" s="33">
        <f t="shared" ca="1" si="26"/>
        <v>0</v>
      </c>
      <c r="AQ47" s="33">
        <f t="shared" ca="1" si="27"/>
        <v>0</v>
      </c>
      <c r="AR47" s="33">
        <f t="shared" ca="1" si="28"/>
        <v>0</v>
      </c>
      <c r="AS47" s="33">
        <f t="shared" ca="1" si="29"/>
        <v>0</v>
      </c>
      <c r="AT47" s="34">
        <f t="shared" ca="1" si="30"/>
        <v>0</v>
      </c>
      <c r="AU47" s="33"/>
      <c r="AV47" s="1"/>
      <c r="AW47" s="1"/>
      <c r="AX47" s="1"/>
      <c r="AY47" s="1"/>
      <c r="AZ47" s="1"/>
      <c r="BD47" s="34">
        <f ca="1">Table1[[#This Row],[Car Value]]/Table1[[#This Row],[Cars]]</f>
        <v>10840.221989546922</v>
      </c>
      <c r="BG47" s="34">
        <f t="shared" ca="1" si="31"/>
        <v>0</v>
      </c>
      <c r="BN47" s="16">
        <f ca="1">Table1[[#This Row],[Mortage Value]]/Table1[[#This Row],[Value of House]]</f>
        <v>0.84156465808492309</v>
      </c>
      <c r="BO47" s="1">
        <f t="shared" ca="1" si="22"/>
        <v>0</v>
      </c>
      <c r="BP47" s="1"/>
      <c r="BS47" s="33">
        <f t="shared" ca="1" si="40"/>
        <v>0</v>
      </c>
      <c r="BT47" s="33">
        <f t="shared" ca="1" si="41"/>
        <v>0</v>
      </c>
      <c r="BU47" s="33">
        <f t="shared" ca="1" si="42"/>
        <v>34590</v>
      </c>
      <c r="BV47" s="33">
        <f t="shared" ca="1" si="43"/>
        <v>0</v>
      </c>
      <c r="BW47" s="33">
        <f t="shared" ca="1" si="44"/>
        <v>0</v>
      </c>
      <c r="BX47" s="33">
        <f t="shared" ca="1" si="45"/>
        <v>0</v>
      </c>
      <c r="BZ47" s="33">
        <f t="shared" ca="1" si="32"/>
        <v>34590</v>
      </c>
      <c r="CA47" s="33">
        <f t="shared" ca="1" si="33"/>
        <v>0</v>
      </c>
      <c r="CB47" s="33">
        <f t="shared" ca="1" si="34"/>
        <v>0</v>
      </c>
      <c r="CC47" s="33">
        <f t="shared" ca="1" si="35"/>
        <v>0</v>
      </c>
      <c r="CD47" s="33">
        <f t="shared" ca="1" si="36"/>
        <v>0</v>
      </c>
      <c r="CE47" s="34">
        <f t="shared" ca="1" si="46"/>
        <v>0</v>
      </c>
      <c r="CG47" s="33">
        <f t="shared" ca="1" si="39"/>
        <v>1</v>
      </c>
      <c r="CH47" s="7"/>
      <c r="CJ47" s="34">
        <f t="shared" ca="1" si="38"/>
        <v>42</v>
      </c>
    </row>
    <row r="48" spans="1:88" x14ac:dyDescent="0.25">
      <c r="A48" s="1">
        <f t="shared" ca="1" si="1"/>
        <v>1</v>
      </c>
      <c r="B48" s="1" t="str">
        <f t="shared" ca="1" si="2"/>
        <v>Men</v>
      </c>
      <c r="C48" s="1">
        <f t="shared" ca="1" si="3"/>
        <v>43</v>
      </c>
      <c r="D48" s="1">
        <f t="shared" ca="1" si="4"/>
        <v>6</v>
      </c>
      <c r="E48" s="1" t="str">
        <f t="shared" ca="1" si="5"/>
        <v>Architecture</v>
      </c>
      <c r="F48" s="1">
        <f t="shared" ca="1" si="6"/>
        <v>4</v>
      </c>
      <c r="G48" s="1" t="str">
        <f t="shared" ca="1" si="7"/>
        <v>IT Engineering</v>
      </c>
      <c r="H48" s="1">
        <f t="shared" ca="1" si="8"/>
        <v>1</v>
      </c>
      <c r="I48" s="1">
        <f t="shared" ca="1" si="0"/>
        <v>2</v>
      </c>
      <c r="J48" s="1">
        <f t="shared" ca="1" si="9"/>
        <v>19276</v>
      </c>
      <c r="K48" s="1">
        <f t="shared" ca="1" si="10"/>
        <v>4</v>
      </c>
      <c r="L48" s="1" t="str">
        <f t="shared" ca="1" si="11"/>
        <v>Sarvoday Nagar</v>
      </c>
      <c r="M48" s="1">
        <f t="shared" ca="1" si="47"/>
        <v>96380</v>
      </c>
      <c r="N48" s="1">
        <f t="shared" ca="1" si="13"/>
        <v>1026.4788465411766</v>
      </c>
      <c r="O48" s="1">
        <f t="shared" ca="1" si="48"/>
        <v>6415.724542679809</v>
      </c>
      <c r="P48" s="1">
        <f t="shared" ca="1" si="15"/>
        <v>3657</v>
      </c>
      <c r="Q48" s="1">
        <f t="shared" ca="1" si="49"/>
        <v>2325.4461666067123</v>
      </c>
      <c r="R48">
        <f t="shared" ca="1" si="50"/>
        <v>14530.308643712615</v>
      </c>
      <c r="S48" s="1">
        <f t="shared" ca="1" si="51"/>
        <v>117326.03318639242</v>
      </c>
      <c r="T48" s="1">
        <f t="shared" ca="1" si="52"/>
        <v>7008.9250131478893</v>
      </c>
      <c r="U48" s="1">
        <f t="shared" ca="1" si="53"/>
        <v>110317.10817324453</v>
      </c>
      <c r="X48" s="33">
        <f t="shared" ca="1" si="23"/>
        <v>1</v>
      </c>
      <c r="Y48" s="33">
        <f t="shared" ca="1" si="24"/>
        <v>0</v>
      </c>
      <c r="Z48" s="33"/>
      <c r="AA48" s="33"/>
      <c r="AO48" s="33">
        <f t="shared" ca="1" si="25"/>
        <v>0</v>
      </c>
      <c r="AP48" s="33">
        <f t="shared" ca="1" si="26"/>
        <v>0</v>
      </c>
      <c r="AQ48" s="33">
        <f t="shared" ca="1" si="27"/>
        <v>0</v>
      </c>
      <c r="AR48" s="33">
        <f t="shared" ca="1" si="28"/>
        <v>0</v>
      </c>
      <c r="AS48" s="33">
        <f t="shared" ca="1" si="29"/>
        <v>0</v>
      </c>
      <c r="AT48" s="34">
        <f t="shared" ca="1" si="30"/>
        <v>0</v>
      </c>
      <c r="AU48" s="33"/>
      <c r="AV48" s="1"/>
      <c r="AW48" s="1"/>
      <c r="AX48" s="1"/>
      <c r="AY48" s="1"/>
      <c r="AZ48" s="1"/>
      <c r="BD48" s="34">
        <f ca="1">Table1[[#This Row],[Car Value]]/Table1[[#This Row],[Cars]]</f>
        <v>3207.8622713399045</v>
      </c>
      <c r="BG48" s="34">
        <f t="shared" ca="1" si="31"/>
        <v>0</v>
      </c>
      <c r="BN48" s="16">
        <f ca="1">Table1[[#This Row],[Mortage Value]]/Table1[[#This Row],[Value of House]]</f>
        <v>1.0650330426864252E-2</v>
      </c>
      <c r="BO48" s="1">
        <f t="shared" ca="1" si="22"/>
        <v>1</v>
      </c>
      <c r="BP48" s="1"/>
      <c r="BS48" s="33">
        <f t="shared" ca="1" si="40"/>
        <v>0</v>
      </c>
      <c r="BT48" s="33">
        <f t="shared" ca="1" si="41"/>
        <v>0</v>
      </c>
      <c r="BU48" s="33">
        <f t="shared" ca="1" si="42"/>
        <v>0</v>
      </c>
      <c r="BV48" s="33">
        <f t="shared" ca="1" si="43"/>
        <v>0</v>
      </c>
      <c r="BW48" s="33">
        <f t="shared" ca="1" si="44"/>
        <v>0</v>
      </c>
      <c r="BX48" s="33">
        <f t="shared" ca="1" si="45"/>
        <v>0</v>
      </c>
      <c r="BZ48" s="33">
        <f t="shared" ca="1" si="32"/>
        <v>0</v>
      </c>
      <c r="CA48" s="33">
        <f t="shared" ca="1" si="33"/>
        <v>0</v>
      </c>
      <c r="CB48" s="33">
        <f t="shared" ca="1" si="34"/>
        <v>0</v>
      </c>
      <c r="CC48" s="33">
        <f t="shared" ca="1" si="35"/>
        <v>0</v>
      </c>
      <c r="CD48" s="33">
        <f t="shared" ca="1" si="36"/>
        <v>0</v>
      </c>
      <c r="CE48" s="34">
        <f t="shared" ca="1" si="46"/>
        <v>0</v>
      </c>
      <c r="CG48" s="33">
        <f t="shared" ca="1" si="39"/>
        <v>1</v>
      </c>
      <c r="CH48" s="7"/>
      <c r="CJ48" s="34">
        <f t="shared" ca="1" si="38"/>
        <v>34</v>
      </c>
    </row>
    <row r="49" spans="1:88" x14ac:dyDescent="0.25">
      <c r="A49" s="1">
        <f t="shared" ca="1" si="1"/>
        <v>1</v>
      </c>
      <c r="B49" s="1" t="str">
        <f t="shared" ca="1" si="2"/>
        <v>Men</v>
      </c>
      <c r="C49" s="1">
        <f t="shared" ca="1" si="3"/>
        <v>26</v>
      </c>
      <c r="D49" s="1">
        <f t="shared" ca="1" si="4"/>
        <v>1</v>
      </c>
      <c r="E49" s="1" t="str">
        <f t="shared" ca="1" si="5"/>
        <v>Health</v>
      </c>
      <c r="F49" s="1">
        <f t="shared" ca="1" si="6"/>
        <v>4</v>
      </c>
      <c r="G49" s="1" t="str">
        <f t="shared" ca="1" si="7"/>
        <v>IT Engineering</v>
      </c>
      <c r="H49" s="1">
        <f t="shared" ca="1" si="8"/>
        <v>0</v>
      </c>
      <c r="I49" s="1">
        <f t="shared" ca="1" si="0"/>
        <v>1</v>
      </c>
      <c r="J49" s="1">
        <f t="shared" ca="1" si="9"/>
        <v>29246</v>
      </c>
      <c r="K49" s="1">
        <f t="shared" ca="1" si="10"/>
        <v>6</v>
      </c>
      <c r="L49" s="1" t="str">
        <f t="shared" ca="1" si="11"/>
        <v>Bhandup Station road</v>
      </c>
      <c r="M49" s="1">
        <f t="shared" ca="1" si="47"/>
        <v>146230</v>
      </c>
      <c r="N49" s="1">
        <f t="shared" ca="1" si="13"/>
        <v>83625.815741282073</v>
      </c>
      <c r="O49" s="1">
        <f t="shared" ca="1" si="48"/>
        <v>2277.2485765694046</v>
      </c>
      <c r="P49" s="1">
        <f t="shared" ca="1" si="15"/>
        <v>815</v>
      </c>
      <c r="Q49" s="1">
        <f t="shared" ca="1" si="49"/>
        <v>28100.824585203765</v>
      </c>
      <c r="R49">
        <f t="shared" ca="1" si="50"/>
        <v>26884.141576983267</v>
      </c>
      <c r="S49" s="1">
        <f t="shared" ca="1" si="51"/>
        <v>175391.39015355267</v>
      </c>
      <c r="T49" s="1">
        <f t="shared" ca="1" si="52"/>
        <v>112541.64032648584</v>
      </c>
      <c r="U49" s="1">
        <f t="shared" ca="1" si="53"/>
        <v>62849.749827066829</v>
      </c>
      <c r="X49" s="33">
        <f t="shared" ca="1" si="23"/>
        <v>1</v>
      </c>
      <c r="Y49" s="33">
        <f t="shared" ca="1" si="24"/>
        <v>0</v>
      </c>
      <c r="Z49" s="33"/>
      <c r="AA49" s="33"/>
      <c r="AO49" s="33">
        <f t="shared" ca="1" si="25"/>
        <v>0</v>
      </c>
      <c r="AP49" s="33">
        <f t="shared" ca="1" si="26"/>
        <v>0</v>
      </c>
      <c r="AQ49" s="33">
        <f t="shared" ca="1" si="27"/>
        <v>0</v>
      </c>
      <c r="AR49" s="33">
        <f t="shared" ca="1" si="28"/>
        <v>0</v>
      </c>
      <c r="AS49" s="33">
        <f t="shared" ca="1" si="29"/>
        <v>1</v>
      </c>
      <c r="AT49" s="34">
        <f t="shared" ca="1" si="30"/>
        <v>0</v>
      </c>
      <c r="AU49" s="33"/>
      <c r="AV49" s="1"/>
      <c r="AW49" s="1"/>
      <c r="AX49" s="1"/>
      <c r="AY49" s="1"/>
      <c r="AZ49" s="1"/>
      <c r="BD49" s="34">
        <f ca="1">Table1[[#This Row],[Car Value]]/Table1[[#This Row],[Cars]]</f>
        <v>2277.2485765694046</v>
      </c>
      <c r="BG49" s="34">
        <f t="shared" ca="1" si="31"/>
        <v>0</v>
      </c>
      <c r="BN49" s="16">
        <f ca="1">Table1[[#This Row],[Mortage Value]]/Table1[[#This Row],[Value of House]]</f>
        <v>0.57187865514109326</v>
      </c>
      <c r="BO49" s="1">
        <f t="shared" ca="1" si="22"/>
        <v>0</v>
      </c>
      <c r="BP49" s="1"/>
      <c r="BS49" s="33">
        <f t="shared" ca="1" si="40"/>
        <v>0</v>
      </c>
      <c r="BT49" s="33">
        <f t="shared" ca="1" si="41"/>
        <v>0</v>
      </c>
      <c r="BU49" s="33">
        <f t="shared" ca="1" si="42"/>
        <v>0</v>
      </c>
      <c r="BV49" s="33">
        <f t="shared" ca="1" si="43"/>
        <v>0</v>
      </c>
      <c r="BW49" s="33">
        <f t="shared" ca="1" si="44"/>
        <v>19276</v>
      </c>
      <c r="BX49" s="33">
        <f t="shared" ca="1" si="45"/>
        <v>0</v>
      </c>
      <c r="BZ49" s="33">
        <f t="shared" ca="1" si="32"/>
        <v>0</v>
      </c>
      <c r="CA49" s="33">
        <f t="shared" ca="1" si="33"/>
        <v>0</v>
      </c>
      <c r="CB49" s="33">
        <f t="shared" ca="1" si="34"/>
        <v>0</v>
      </c>
      <c r="CC49" s="33">
        <f t="shared" ca="1" si="35"/>
        <v>0</v>
      </c>
      <c r="CD49" s="33">
        <f t="shared" ca="1" si="36"/>
        <v>19276</v>
      </c>
      <c r="CE49" s="34">
        <f t="shared" ca="1" si="46"/>
        <v>0</v>
      </c>
      <c r="CG49" s="33">
        <f t="shared" ca="1" si="39"/>
        <v>1</v>
      </c>
      <c r="CH49" s="7"/>
      <c r="CJ49" s="34">
        <f t="shared" ca="1" si="38"/>
        <v>30</v>
      </c>
    </row>
    <row r="50" spans="1:88" x14ac:dyDescent="0.25">
      <c r="A50" s="1">
        <f t="shared" ca="1" si="1"/>
        <v>2</v>
      </c>
      <c r="B50" s="1" t="str">
        <f t="shared" ca="1" si="2"/>
        <v>Women</v>
      </c>
      <c r="C50" s="1">
        <f t="shared" ca="1" si="3"/>
        <v>32</v>
      </c>
      <c r="D50" s="1">
        <f t="shared" ca="1" si="4"/>
        <v>6</v>
      </c>
      <c r="E50" s="1" t="str">
        <f t="shared" ca="1" si="5"/>
        <v>Architecture</v>
      </c>
      <c r="F50" s="1">
        <f t="shared" ca="1" si="6"/>
        <v>1</v>
      </c>
      <c r="G50" s="1" t="str">
        <f t="shared" ca="1" si="7"/>
        <v>Doctor</v>
      </c>
      <c r="H50" s="1">
        <f t="shared" ca="1" si="8"/>
        <v>4</v>
      </c>
      <c r="I50" s="1">
        <f t="shared" ca="1" si="0"/>
        <v>1</v>
      </c>
      <c r="J50" s="1">
        <f t="shared" ca="1" si="9"/>
        <v>18793</v>
      </c>
      <c r="K50" s="1">
        <f t="shared" ca="1" si="10"/>
        <v>6</v>
      </c>
      <c r="L50" s="1" t="str">
        <f t="shared" ca="1" si="11"/>
        <v>Bhandup Station road</v>
      </c>
      <c r="M50" s="1">
        <f t="shared" ca="1" si="47"/>
        <v>93965</v>
      </c>
      <c r="N50" s="1">
        <f t="shared" ca="1" si="13"/>
        <v>60264.94025098197</v>
      </c>
      <c r="O50" s="1">
        <f t="shared" ca="1" si="48"/>
        <v>2710.4627341256005</v>
      </c>
      <c r="P50" s="1">
        <f t="shared" ca="1" si="15"/>
        <v>2513</v>
      </c>
      <c r="Q50" s="1">
        <f t="shared" ca="1" si="49"/>
        <v>3667.9284351133538</v>
      </c>
      <c r="R50">
        <f t="shared" ca="1" si="50"/>
        <v>18036.744460243615</v>
      </c>
      <c r="S50" s="1">
        <f t="shared" ca="1" si="51"/>
        <v>114712.20719436921</v>
      </c>
      <c r="T50" s="1">
        <f t="shared" ca="1" si="52"/>
        <v>66445.868686095317</v>
      </c>
      <c r="U50" s="1">
        <f t="shared" ca="1" si="53"/>
        <v>48266.338508273897</v>
      </c>
      <c r="X50" s="33">
        <f t="shared" ca="1" si="23"/>
        <v>1</v>
      </c>
      <c r="Y50" s="33">
        <f t="shared" ca="1" si="24"/>
        <v>0</v>
      </c>
      <c r="Z50" s="33"/>
      <c r="AA50" s="33"/>
      <c r="AO50" s="33">
        <f t="shared" ca="1" si="25"/>
        <v>0</v>
      </c>
      <c r="AP50" s="33">
        <f t="shared" ca="1" si="26"/>
        <v>0</v>
      </c>
      <c r="AQ50" s="33">
        <f t="shared" ca="1" si="27"/>
        <v>1</v>
      </c>
      <c r="AR50" s="33">
        <f t="shared" ca="1" si="28"/>
        <v>0</v>
      </c>
      <c r="AS50" s="33">
        <f t="shared" ca="1" si="29"/>
        <v>0</v>
      </c>
      <c r="AT50" s="34">
        <f t="shared" ca="1" si="30"/>
        <v>0</v>
      </c>
      <c r="AU50" s="33"/>
      <c r="AV50" s="1"/>
      <c r="AW50" s="1"/>
      <c r="AX50" s="1"/>
      <c r="AY50" s="1"/>
      <c r="AZ50" s="1"/>
      <c r="BD50" s="34">
        <f ca="1">Table1[[#This Row],[Car Value]]/Table1[[#This Row],[Cars]]</f>
        <v>2710.4627341256005</v>
      </c>
      <c r="BG50" s="34">
        <f t="shared" ca="1" si="31"/>
        <v>0</v>
      </c>
      <c r="BN50" s="16">
        <f ca="1">Table1[[#This Row],[Mortage Value]]/Table1[[#This Row],[Value of House]]</f>
        <v>0.64135518811240322</v>
      </c>
      <c r="BO50" s="1">
        <f t="shared" ca="1" si="22"/>
        <v>0</v>
      </c>
      <c r="BP50" s="1"/>
      <c r="BS50" s="33">
        <f t="shared" ca="1" si="40"/>
        <v>0</v>
      </c>
      <c r="BT50" s="33">
        <f t="shared" ca="1" si="41"/>
        <v>0</v>
      </c>
      <c r="BU50" s="33">
        <f t="shared" ca="1" si="42"/>
        <v>0</v>
      </c>
      <c r="BV50" s="33">
        <f t="shared" ca="1" si="43"/>
        <v>29246</v>
      </c>
      <c r="BW50" s="33">
        <f t="shared" ca="1" si="44"/>
        <v>0</v>
      </c>
      <c r="BX50" s="33">
        <f t="shared" ca="1" si="45"/>
        <v>0</v>
      </c>
      <c r="BZ50" s="33">
        <f t="shared" ca="1" si="32"/>
        <v>0</v>
      </c>
      <c r="CA50" s="33">
        <f t="shared" ca="1" si="33"/>
        <v>0</v>
      </c>
      <c r="CB50" s="33">
        <f t="shared" ca="1" si="34"/>
        <v>29246</v>
      </c>
      <c r="CC50" s="33">
        <f t="shared" ca="1" si="35"/>
        <v>0</v>
      </c>
      <c r="CD50" s="33">
        <f t="shared" ca="1" si="36"/>
        <v>0</v>
      </c>
      <c r="CE50" s="34">
        <f t="shared" ca="1" si="46"/>
        <v>0</v>
      </c>
      <c r="CG50" s="33">
        <f t="shared" ca="1" si="39"/>
        <v>1</v>
      </c>
      <c r="CH50" s="7"/>
      <c r="CJ50" s="34">
        <f t="shared" ca="1" si="38"/>
        <v>43</v>
      </c>
    </row>
    <row r="51" spans="1:88" x14ac:dyDescent="0.25">
      <c r="A51" s="1">
        <f t="shared" ca="1" si="1"/>
        <v>1</v>
      </c>
      <c r="B51" s="1" t="str">
        <f t="shared" ca="1" si="2"/>
        <v>Men</v>
      </c>
      <c r="C51" s="1">
        <f t="shared" ca="1" si="3"/>
        <v>42</v>
      </c>
      <c r="D51" s="1">
        <f t="shared" ca="1" si="4"/>
        <v>2</v>
      </c>
      <c r="E51" s="1" t="str">
        <f t="shared" ca="1" si="5"/>
        <v>Construction</v>
      </c>
      <c r="F51" s="1">
        <f t="shared" ca="1" si="6"/>
        <v>4</v>
      </c>
      <c r="G51" s="1" t="str">
        <f t="shared" ca="1" si="7"/>
        <v>IT Engineering</v>
      </c>
      <c r="H51" s="1">
        <f t="shared" ca="1" si="8"/>
        <v>0</v>
      </c>
      <c r="I51" s="1">
        <f t="shared" ca="1" si="0"/>
        <v>1</v>
      </c>
      <c r="J51" s="1">
        <f t="shared" ca="1" si="9"/>
        <v>26069</v>
      </c>
      <c r="K51" s="1">
        <f t="shared" ca="1" si="10"/>
        <v>7</v>
      </c>
      <c r="L51" s="1" t="str">
        <f t="shared" ca="1" si="11"/>
        <v>Tank Road</v>
      </c>
      <c r="M51" s="1">
        <f t="shared" ca="1" si="47"/>
        <v>78207</v>
      </c>
      <c r="N51" s="1">
        <f t="shared" ca="1" si="13"/>
        <v>53334.070603336382</v>
      </c>
      <c r="O51" s="1">
        <f t="shared" ca="1" si="48"/>
        <v>8292.3103274949408</v>
      </c>
      <c r="P51" s="1">
        <f t="shared" ca="1" si="15"/>
        <v>7217</v>
      </c>
      <c r="Q51" s="1">
        <f t="shared" ca="1" si="49"/>
        <v>17434.268921797029</v>
      </c>
      <c r="R51">
        <f t="shared" ca="1" si="50"/>
        <v>30868.118515027585</v>
      </c>
      <c r="S51" s="1">
        <f t="shared" ca="1" si="51"/>
        <v>117367.42884252252</v>
      </c>
      <c r="T51" s="1">
        <f t="shared" ca="1" si="52"/>
        <v>77985.339525133415</v>
      </c>
      <c r="U51" s="1">
        <f t="shared" ca="1" si="53"/>
        <v>39382.089317389109</v>
      </c>
      <c r="X51" s="33">
        <f t="shared" ca="1" si="23"/>
        <v>0</v>
      </c>
      <c r="Y51" s="33">
        <f t="shared" ca="1" si="24"/>
        <v>1</v>
      </c>
      <c r="Z51" s="33"/>
      <c r="AA51" s="33"/>
      <c r="AO51" s="33">
        <f t="shared" ca="1" si="25"/>
        <v>0</v>
      </c>
      <c r="AP51" s="33">
        <f t="shared" ca="1" si="26"/>
        <v>0</v>
      </c>
      <c r="AQ51" s="33">
        <f t="shared" ca="1" si="27"/>
        <v>0</v>
      </c>
      <c r="AR51" s="33">
        <f t="shared" ca="1" si="28"/>
        <v>0</v>
      </c>
      <c r="AS51" s="33">
        <f t="shared" ca="1" si="29"/>
        <v>1</v>
      </c>
      <c r="AT51" s="34">
        <f t="shared" ca="1" si="30"/>
        <v>0</v>
      </c>
      <c r="AU51" s="33"/>
      <c r="AV51" s="1"/>
      <c r="AW51" s="1"/>
      <c r="AX51" s="1"/>
      <c r="AY51" s="1"/>
      <c r="AZ51" s="1"/>
      <c r="BD51" s="34">
        <f ca="1">Table1[[#This Row],[Car Value]]/Table1[[#This Row],[Cars]]</f>
        <v>8292.3103274949408</v>
      </c>
      <c r="BG51" s="34">
        <f t="shared" ca="1" si="31"/>
        <v>0</v>
      </c>
      <c r="BN51" s="16">
        <f ca="1">Table1[[#This Row],[Mortage Value]]/Table1[[#This Row],[Value of House]]</f>
        <v>0.6819603181727516</v>
      </c>
      <c r="BO51" s="1">
        <f t="shared" ca="1" si="22"/>
        <v>0</v>
      </c>
      <c r="BP51" s="1"/>
      <c r="BS51" s="33">
        <f t="shared" ca="1" si="40"/>
        <v>0</v>
      </c>
      <c r="BT51" s="33">
        <f t="shared" ca="1" si="41"/>
        <v>0</v>
      </c>
      <c r="BU51" s="33">
        <f t="shared" ca="1" si="42"/>
        <v>0</v>
      </c>
      <c r="BV51" s="33">
        <f t="shared" ca="1" si="43"/>
        <v>18793</v>
      </c>
      <c r="BW51" s="33">
        <f t="shared" ca="1" si="44"/>
        <v>0</v>
      </c>
      <c r="BX51" s="33">
        <f t="shared" ca="1" si="45"/>
        <v>0</v>
      </c>
      <c r="BZ51" s="33">
        <f t="shared" ca="1" si="32"/>
        <v>0</v>
      </c>
      <c r="CA51" s="33">
        <f t="shared" ca="1" si="33"/>
        <v>0</v>
      </c>
      <c r="CB51" s="33">
        <f t="shared" ca="1" si="34"/>
        <v>0</v>
      </c>
      <c r="CC51" s="33">
        <f t="shared" ca="1" si="35"/>
        <v>0</v>
      </c>
      <c r="CD51" s="33">
        <f t="shared" ca="1" si="36"/>
        <v>18793</v>
      </c>
      <c r="CE51" s="34">
        <f t="shared" ca="1" si="46"/>
        <v>0</v>
      </c>
      <c r="CG51" s="33">
        <f t="shared" ca="1" si="39"/>
        <v>0</v>
      </c>
      <c r="CH51" s="7"/>
      <c r="CJ51" s="34">
        <f t="shared" ca="1" si="38"/>
        <v>26</v>
      </c>
    </row>
    <row r="52" spans="1:88" x14ac:dyDescent="0.25">
      <c r="A52" s="1">
        <f t="shared" ca="1" si="1"/>
        <v>2</v>
      </c>
      <c r="B52" s="1" t="str">
        <f t="shared" ca="1" si="2"/>
        <v>Women</v>
      </c>
      <c r="C52" s="1">
        <f t="shared" ca="1" si="3"/>
        <v>25</v>
      </c>
      <c r="D52" s="1">
        <f t="shared" ca="1" si="4"/>
        <v>2</v>
      </c>
      <c r="E52" s="1" t="str">
        <f t="shared" ca="1" si="5"/>
        <v>Construction</v>
      </c>
      <c r="F52" s="1">
        <f t="shared" ca="1" si="6"/>
        <v>4</v>
      </c>
      <c r="G52" s="1" t="str">
        <f t="shared" ca="1" si="7"/>
        <v>IT Engineering</v>
      </c>
      <c r="H52" s="1">
        <f t="shared" ca="1" si="8"/>
        <v>1</v>
      </c>
      <c r="I52" s="1">
        <f t="shared" ca="1" si="0"/>
        <v>1</v>
      </c>
      <c r="J52" s="1">
        <f t="shared" ca="1" si="9"/>
        <v>28586</v>
      </c>
      <c r="K52" s="1">
        <f t="shared" ca="1" si="10"/>
        <v>7</v>
      </c>
      <c r="L52" s="1" t="str">
        <f t="shared" ca="1" si="11"/>
        <v>Tank Road</v>
      </c>
      <c r="M52" s="1">
        <f t="shared" ca="1" si="47"/>
        <v>85758</v>
      </c>
      <c r="N52" s="1">
        <f t="shared" ca="1" si="13"/>
        <v>84379.481539833258</v>
      </c>
      <c r="O52" s="1">
        <f t="shared" ca="1" si="48"/>
        <v>3544.4262172915332</v>
      </c>
      <c r="P52" s="1">
        <f t="shared" ca="1" si="15"/>
        <v>2030</v>
      </c>
      <c r="Q52" s="1">
        <f t="shared" ca="1" si="49"/>
        <v>50319.193914438045</v>
      </c>
      <c r="R52">
        <f t="shared" ca="1" si="50"/>
        <v>21505.221166692045</v>
      </c>
      <c r="S52" s="1">
        <f t="shared" ca="1" si="51"/>
        <v>110807.64738398358</v>
      </c>
      <c r="T52" s="1">
        <f t="shared" ca="1" si="52"/>
        <v>136728.67545427132</v>
      </c>
      <c r="U52" s="1">
        <f t="shared" ca="1" si="53"/>
        <v>-25921.028070287735</v>
      </c>
      <c r="X52" s="33">
        <f t="shared" ca="1" si="23"/>
        <v>1</v>
      </c>
      <c r="Y52" s="33">
        <f t="shared" ca="1" si="24"/>
        <v>0</v>
      </c>
      <c r="Z52" s="33"/>
      <c r="AA52" s="33"/>
      <c r="AO52" s="33">
        <f t="shared" ca="1" si="25"/>
        <v>0</v>
      </c>
      <c r="AP52" s="33">
        <f t="shared" ca="1" si="26"/>
        <v>0</v>
      </c>
      <c r="AQ52" s="33">
        <f t="shared" ca="1" si="27"/>
        <v>0</v>
      </c>
      <c r="AR52" s="33">
        <f t="shared" ca="1" si="28"/>
        <v>1</v>
      </c>
      <c r="AS52" s="33">
        <f t="shared" ca="1" si="29"/>
        <v>0</v>
      </c>
      <c r="AT52" s="34">
        <f t="shared" ca="1" si="30"/>
        <v>0</v>
      </c>
      <c r="AU52" s="33"/>
      <c r="AV52" s="1"/>
      <c r="AW52" s="1"/>
      <c r="AX52" s="1"/>
      <c r="AY52" s="1"/>
      <c r="AZ52" s="1"/>
      <c r="BD52" s="34">
        <f ca="1">Table1[[#This Row],[Car Value]]/Table1[[#This Row],[Cars]]</f>
        <v>3544.4262172915332</v>
      </c>
      <c r="BG52" s="34">
        <f t="shared" ca="1" si="31"/>
        <v>0</v>
      </c>
      <c r="BN52" s="16">
        <f ca="1">Table1[[#This Row],[Mortage Value]]/Table1[[#This Row],[Value of House]]</f>
        <v>0.98392548263524404</v>
      </c>
      <c r="BO52" s="1">
        <f t="shared" ca="1" si="22"/>
        <v>0</v>
      </c>
      <c r="BP52" s="1"/>
      <c r="BS52" s="33">
        <f t="shared" ca="1" si="40"/>
        <v>0</v>
      </c>
      <c r="BT52" s="33">
        <f t="shared" ca="1" si="41"/>
        <v>26069</v>
      </c>
      <c r="BU52" s="33">
        <f t="shared" ca="1" si="42"/>
        <v>0</v>
      </c>
      <c r="BV52" s="33">
        <f t="shared" ca="1" si="43"/>
        <v>0</v>
      </c>
      <c r="BW52" s="33">
        <f t="shared" ca="1" si="44"/>
        <v>0</v>
      </c>
      <c r="BX52" s="33">
        <f t="shared" ca="1" si="45"/>
        <v>0</v>
      </c>
      <c r="BZ52" s="33">
        <f t="shared" ca="1" si="32"/>
        <v>0</v>
      </c>
      <c r="CA52" s="33">
        <f t="shared" ca="1" si="33"/>
        <v>0</v>
      </c>
      <c r="CB52" s="33">
        <f t="shared" ca="1" si="34"/>
        <v>0</v>
      </c>
      <c r="CC52" s="33">
        <f t="shared" ca="1" si="35"/>
        <v>26069</v>
      </c>
      <c r="CD52" s="33">
        <f t="shared" ca="1" si="36"/>
        <v>0</v>
      </c>
      <c r="CE52" s="34">
        <f t="shared" ca="1" si="46"/>
        <v>0</v>
      </c>
      <c r="CG52" s="33">
        <f t="shared" ca="1" si="39"/>
        <v>1</v>
      </c>
      <c r="CH52" s="7"/>
      <c r="CJ52" s="34">
        <f t="shared" ca="1" si="38"/>
        <v>32</v>
      </c>
    </row>
    <row r="53" spans="1:88" x14ac:dyDescent="0.25">
      <c r="A53" s="1">
        <f t="shared" ca="1" si="1"/>
        <v>2</v>
      </c>
      <c r="B53" s="1" t="str">
        <f t="shared" ca="1" si="2"/>
        <v>Women</v>
      </c>
      <c r="C53" s="1">
        <f t="shared" ca="1" si="3"/>
        <v>38</v>
      </c>
      <c r="D53" s="1">
        <f t="shared" ca="1" si="4"/>
        <v>6</v>
      </c>
      <c r="E53" s="1" t="str">
        <f t="shared" ca="1" si="5"/>
        <v>Architecture</v>
      </c>
      <c r="F53" s="1">
        <f t="shared" ca="1" si="6"/>
        <v>1</v>
      </c>
      <c r="G53" s="1" t="str">
        <f t="shared" ca="1" si="7"/>
        <v>Doctor</v>
      </c>
      <c r="H53" s="1">
        <f t="shared" ca="1" si="8"/>
        <v>2</v>
      </c>
      <c r="I53" s="1">
        <f t="shared" ca="1" si="0"/>
        <v>1</v>
      </c>
      <c r="J53" s="1">
        <f t="shared" ca="1" si="9"/>
        <v>31091</v>
      </c>
      <c r="K53" s="1">
        <f t="shared" ca="1" si="10"/>
        <v>7</v>
      </c>
      <c r="L53" s="1" t="str">
        <f t="shared" ca="1" si="11"/>
        <v>Tank Road</v>
      </c>
      <c r="M53" s="1">
        <f t="shared" ca="1" si="47"/>
        <v>93273</v>
      </c>
      <c r="N53" s="1">
        <f t="shared" ca="1" si="13"/>
        <v>29502.830724344542</v>
      </c>
      <c r="O53" s="1">
        <f t="shared" ca="1" si="48"/>
        <v>25056.400193744728</v>
      </c>
      <c r="P53" s="1">
        <f t="shared" ca="1" si="15"/>
        <v>9717</v>
      </c>
      <c r="Q53" s="1">
        <f t="shared" ca="1" si="49"/>
        <v>38388.013700496311</v>
      </c>
      <c r="R53">
        <f t="shared" ca="1" si="50"/>
        <v>19837.761401679145</v>
      </c>
      <c r="S53" s="1">
        <f t="shared" ca="1" si="51"/>
        <v>138167.16159542388</v>
      </c>
      <c r="T53" s="1">
        <f t="shared" ca="1" si="52"/>
        <v>77607.844424840849</v>
      </c>
      <c r="U53" s="1">
        <f t="shared" ca="1" si="53"/>
        <v>60559.317170583032</v>
      </c>
      <c r="X53" s="33">
        <f t="shared" ca="1" si="23"/>
        <v>0</v>
      </c>
      <c r="Y53" s="33">
        <f t="shared" ca="1" si="24"/>
        <v>1</v>
      </c>
      <c r="Z53" s="33"/>
      <c r="AA53" s="33"/>
      <c r="AO53" s="33">
        <f t="shared" ca="1" si="25"/>
        <v>0</v>
      </c>
      <c r="AP53" s="33">
        <f t="shared" ca="1" si="26"/>
        <v>0</v>
      </c>
      <c r="AQ53" s="33">
        <f t="shared" ca="1" si="27"/>
        <v>0</v>
      </c>
      <c r="AR53" s="33">
        <f t="shared" ca="1" si="28"/>
        <v>1</v>
      </c>
      <c r="AS53" s="33">
        <f t="shared" ca="1" si="29"/>
        <v>0</v>
      </c>
      <c r="AT53" s="34">
        <f t="shared" ca="1" si="30"/>
        <v>0</v>
      </c>
      <c r="AU53" s="33"/>
      <c r="AV53" s="1"/>
      <c r="AW53" s="1"/>
      <c r="AX53" s="1"/>
      <c r="AY53" s="1"/>
      <c r="AZ53" s="1"/>
      <c r="BD53" s="34">
        <f ca="1">Table1[[#This Row],[Car Value]]/Table1[[#This Row],[Cars]]</f>
        <v>25056.400193744728</v>
      </c>
      <c r="BG53" s="34">
        <f t="shared" ca="1" si="31"/>
        <v>0</v>
      </c>
      <c r="BN53" s="16">
        <f ca="1">Table1[[#This Row],[Mortage Value]]/Table1[[#This Row],[Value of House]]</f>
        <v>0.31630622714338064</v>
      </c>
      <c r="BO53" s="1">
        <f t="shared" ca="1" si="22"/>
        <v>0</v>
      </c>
      <c r="BP53" s="1"/>
      <c r="BS53" s="33">
        <f t="shared" ca="1" si="40"/>
        <v>0</v>
      </c>
      <c r="BT53" s="33">
        <f t="shared" ca="1" si="41"/>
        <v>28586</v>
      </c>
      <c r="BU53" s="33">
        <f t="shared" ca="1" si="42"/>
        <v>0</v>
      </c>
      <c r="BV53" s="33">
        <f t="shared" ca="1" si="43"/>
        <v>0</v>
      </c>
      <c r="BW53" s="33">
        <f t="shared" ca="1" si="44"/>
        <v>0</v>
      </c>
      <c r="BX53" s="33">
        <f t="shared" ca="1" si="45"/>
        <v>0</v>
      </c>
      <c r="BZ53" s="33">
        <f t="shared" ca="1" si="32"/>
        <v>0</v>
      </c>
      <c r="CA53" s="33">
        <f t="shared" ca="1" si="33"/>
        <v>0</v>
      </c>
      <c r="CB53" s="33">
        <f t="shared" ca="1" si="34"/>
        <v>0</v>
      </c>
      <c r="CC53" s="33">
        <f t="shared" ca="1" si="35"/>
        <v>28586</v>
      </c>
      <c r="CD53" s="33">
        <f t="shared" ca="1" si="36"/>
        <v>0</v>
      </c>
      <c r="CE53" s="34">
        <f t="shared" ca="1" si="46"/>
        <v>0</v>
      </c>
      <c r="CG53" s="33">
        <f t="shared" ca="1" si="39"/>
        <v>1</v>
      </c>
      <c r="CH53" s="7"/>
      <c r="CJ53" s="34">
        <f t="shared" ca="1" si="38"/>
        <v>42</v>
      </c>
    </row>
    <row r="54" spans="1:88" x14ac:dyDescent="0.25">
      <c r="A54" s="1">
        <f t="shared" ca="1" si="1"/>
        <v>2</v>
      </c>
      <c r="B54" s="1" t="str">
        <f t="shared" ca="1" si="2"/>
        <v>Women</v>
      </c>
      <c r="C54" s="1">
        <f t="shared" ca="1" si="3"/>
        <v>27</v>
      </c>
      <c r="D54" s="1">
        <f t="shared" ca="1" si="4"/>
        <v>2</v>
      </c>
      <c r="E54" s="1" t="str">
        <f t="shared" ca="1" si="5"/>
        <v>Construction</v>
      </c>
      <c r="F54" s="1">
        <f t="shared" ca="1" si="6"/>
        <v>4</v>
      </c>
      <c r="G54" s="1" t="str">
        <f t="shared" ca="1" si="7"/>
        <v>IT Engineering</v>
      </c>
      <c r="H54" s="1">
        <f t="shared" ca="1" si="8"/>
        <v>2</v>
      </c>
      <c r="I54" s="1">
        <f t="shared" ca="1" si="0"/>
        <v>2</v>
      </c>
      <c r="J54" s="1">
        <f t="shared" ca="1" si="9"/>
        <v>20531</v>
      </c>
      <c r="K54" s="1">
        <f t="shared" ca="1" si="10"/>
        <v>1</v>
      </c>
      <c r="L54" s="1" t="str">
        <f t="shared" ca="1" si="11"/>
        <v>Ganesh Nagar</v>
      </c>
      <c r="M54" s="1">
        <f t="shared" ca="1" si="47"/>
        <v>82124</v>
      </c>
      <c r="N54" s="1">
        <f t="shared" ca="1" si="13"/>
        <v>23712.363987521909</v>
      </c>
      <c r="O54" s="1">
        <f t="shared" ca="1" si="48"/>
        <v>37063.683762553323</v>
      </c>
      <c r="P54" s="1">
        <f t="shared" ca="1" si="15"/>
        <v>9777</v>
      </c>
      <c r="Q54" s="1">
        <f t="shared" ca="1" si="49"/>
        <v>33725.634648772466</v>
      </c>
      <c r="R54">
        <f t="shared" ca="1" si="50"/>
        <v>4080.1906834542069</v>
      </c>
      <c r="S54" s="1">
        <f t="shared" ca="1" si="51"/>
        <v>123267.87444600752</v>
      </c>
      <c r="T54" s="1">
        <f t="shared" ca="1" si="52"/>
        <v>67214.998636294375</v>
      </c>
      <c r="U54" s="1">
        <f t="shared" ca="1" si="53"/>
        <v>56052.87580971315</v>
      </c>
      <c r="X54" s="33">
        <f t="shared" ca="1" si="23"/>
        <v>0</v>
      </c>
      <c r="Y54" s="33">
        <f t="shared" ca="1" si="24"/>
        <v>1</v>
      </c>
      <c r="Z54" s="33"/>
      <c r="AA54" s="33"/>
      <c r="AO54" s="33">
        <f t="shared" ca="1" si="25"/>
        <v>0</v>
      </c>
      <c r="AP54" s="33">
        <f t="shared" ca="1" si="26"/>
        <v>0</v>
      </c>
      <c r="AQ54" s="33">
        <f t="shared" ca="1" si="27"/>
        <v>0</v>
      </c>
      <c r="AR54" s="33">
        <f t="shared" ca="1" si="28"/>
        <v>0</v>
      </c>
      <c r="AS54" s="33">
        <f t="shared" ca="1" si="29"/>
        <v>1</v>
      </c>
      <c r="AT54" s="34">
        <f t="shared" ca="1" si="30"/>
        <v>0</v>
      </c>
      <c r="AU54" s="33"/>
      <c r="AV54" s="1"/>
      <c r="AW54" s="1"/>
      <c r="AX54" s="1"/>
      <c r="AY54" s="1"/>
      <c r="AZ54" s="1"/>
      <c r="BD54" s="34">
        <f ca="1">Table1[[#This Row],[Car Value]]/Table1[[#This Row],[Cars]]</f>
        <v>18531.841881276661</v>
      </c>
      <c r="BG54" s="34">
        <f t="shared" ca="1" si="31"/>
        <v>0</v>
      </c>
      <c r="BN54" s="16">
        <f ca="1">Table1[[#This Row],[Mortage Value]]/Table1[[#This Row],[Value of House]]</f>
        <v>0.28873854156546086</v>
      </c>
      <c r="BO54" s="1">
        <f t="shared" ca="1" si="22"/>
        <v>0</v>
      </c>
      <c r="BP54" s="1"/>
      <c r="BS54" s="33">
        <f t="shared" ca="1" si="40"/>
        <v>0</v>
      </c>
      <c r="BT54" s="33">
        <f t="shared" ca="1" si="41"/>
        <v>31091</v>
      </c>
      <c r="BU54" s="33">
        <f t="shared" ca="1" si="42"/>
        <v>0</v>
      </c>
      <c r="BV54" s="33">
        <f t="shared" ca="1" si="43"/>
        <v>0</v>
      </c>
      <c r="BW54" s="33">
        <f t="shared" ca="1" si="44"/>
        <v>0</v>
      </c>
      <c r="BX54" s="33">
        <f t="shared" ca="1" si="45"/>
        <v>0</v>
      </c>
      <c r="BZ54" s="33">
        <f t="shared" ca="1" si="32"/>
        <v>0</v>
      </c>
      <c r="CA54" s="33">
        <f t="shared" ca="1" si="33"/>
        <v>0</v>
      </c>
      <c r="CB54" s="33">
        <f t="shared" ca="1" si="34"/>
        <v>0</v>
      </c>
      <c r="CC54" s="33">
        <f t="shared" ca="1" si="35"/>
        <v>0</v>
      </c>
      <c r="CD54" s="33">
        <f t="shared" ca="1" si="36"/>
        <v>31091</v>
      </c>
      <c r="CE54" s="34">
        <f t="shared" ca="1" si="46"/>
        <v>0</v>
      </c>
      <c r="CG54" s="33">
        <f t="shared" ca="1" si="39"/>
        <v>1</v>
      </c>
      <c r="CH54" s="7"/>
      <c r="CJ54" s="34">
        <f t="shared" ca="1" si="38"/>
        <v>0</v>
      </c>
    </row>
    <row r="55" spans="1:88" x14ac:dyDescent="0.25">
      <c r="A55" s="1">
        <f t="shared" ca="1" si="1"/>
        <v>2</v>
      </c>
      <c r="B55" s="1" t="str">
        <f t="shared" ca="1" si="2"/>
        <v>Women</v>
      </c>
      <c r="C55" s="1">
        <f t="shared" ca="1" si="3"/>
        <v>38</v>
      </c>
      <c r="D55" s="1">
        <f t="shared" ca="1" si="4"/>
        <v>4</v>
      </c>
      <c r="E55" s="1" t="str">
        <f t="shared" ca="1" si="5"/>
        <v>IT</v>
      </c>
      <c r="F55" s="1">
        <f t="shared" ca="1" si="6"/>
        <v>2</v>
      </c>
      <c r="G55" s="1" t="str">
        <f t="shared" ca="1" si="7"/>
        <v>Civil Engineering</v>
      </c>
      <c r="H55" s="1">
        <f t="shared" ca="1" si="8"/>
        <v>3</v>
      </c>
      <c r="I55" s="1">
        <f t="shared" ca="1" si="0"/>
        <v>1</v>
      </c>
      <c r="J55" s="1">
        <f t="shared" ca="1" si="9"/>
        <v>20074</v>
      </c>
      <c r="K55" s="1">
        <f t="shared" ca="1" si="10"/>
        <v>5</v>
      </c>
      <c r="L55" s="1" t="str">
        <f t="shared" ca="1" si="11"/>
        <v>Shivaji Talao</v>
      </c>
      <c r="M55" s="1">
        <f t="shared" ca="1" si="47"/>
        <v>120444</v>
      </c>
      <c r="N55" s="1">
        <f t="shared" ca="1" si="13"/>
        <v>20262.642798356042</v>
      </c>
      <c r="O55" s="1">
        <f t="shared" ca="1" si="48"/>
        <v>7452.1787448107689</v>
      </c>
      <c r="P55" s="1">
        <f t="shared" ca="1" si="15"/>
        <v>5610</v>
      </c>
      <c r="Q55" s="1">
        <f t="shared" ca="1" si="49"/>
        <v>4621.2771341508405</v>
      </c>
      <c r="R55">
        <f t="shared" ca="1" si="50"/>
        <v>16361.426825685459</v>
      </c>
      <c r="S55" s="1">
        <f t="shared" ca="1" si="51"/>
        <v>144257.60557049623</v>
      </c>
      <c r="T55" s="1">
        <f t="shared" ca="1" si="52"/>
        <v>30493.919932506884</v>
      </c>
      <c r="U55" s="1">
        <f t="shared" ca="1" si="53"/>
        <v>113763.68563798934</v>
      </c>
      <c r="X55" s="33">
        <f t="shared" ca="1" si="23"/>
        <v>0</v>
      </c>
      <c r="Y55" s="33">
        <f t="shared" ca="1" si="24"/>
        <v>1</v>
      </c>
      <c r="Z55" s="33"/>
      <c r="AA55" s="33"/>
      <c r="AO55" s="33">
        <f t="shared" ca="1" si="25"/>
        <v>0</v>
      </c>
      <c r="AP55" s="33">
        <f t="shared" ca="1" si="26"/>
        <v>0</v>
      </c>
      <c r="AQ55" s="33">
        <f t="shared" ca="1" si="27"/>
        <v>0</v>
      </c>
      <c r="AR55" s="33">
        <f t="shared" ca="1" si="28"/>
        <v>1</v>
      </c>
      <c r="AS55" s="33">
        <f t="shared" ca="1" si="29"/>
        <v>0</v>
      </c>
      <c r="AT55" s="34">
        <f t="shared" ca="1" si="30"/>
        <v>0</v>
      </c>
      <c r="AU55" s="33"/>
      <c r="AV55" s="1"/>
      <c r="AW55" s="1"/>
      <c r="AX55" s="1"/>
      <c r="AY55" s="1"/>
      <c r="AZ55" s="1"/>
      <c r="BD55" s="34">
        <f ca="1">Table1[[#This Row],[Car Value]]/Table1[[#This Row],[Cars]]</f>
        <v>7452.1787448107689</v>
      </c>
      <c r="BG55" s="34">
        <f t="shared" ca="1" si="31"/>
        <v>0</v>
      </c>
      <c r="BN55" s="16">
        <f ca="1">Table1[[#This Row],[Mortage Value]]/Table1[[#This Row],[Value of House]]</f>
        <v>0.16823289494168278</v>
      </c>
      <c r="BO55" s="1">
        <f t="shared" ca="1" si="22"/>
        <v>1</v>
      </c>
      <c r="BP55" s="1"/>
      <c r="BS55" s="33">
        <f t="shared" ca="1" si="40"/>
        <v>20531</v>
      </c>
      <c r="BT55" s="33">
        <f t="shared" ca="1" si="41"/>
        <v>0</v>
      </c>
      <c r="BU55" s="33">
        <f t="shared" ca="1" si="42"/>
        <v>0</v>
      </c>
      <c r="BV55" s="33">
        <f t="shared" ca="1" si="43"/>
        <v>0</v>
      </c>
      <c r="BW55" s="33">
        <f t="shared" ca="1" si="44"/>
        <v>0</v>
      </c>
      <c r="BX55" s="33">
        <f t="shared" ca="1" si="45"/>
        <v>0</v>
      </c>
      <c r="BZ55" s="33">
        <f t="shared" ca="1" si="32"/>
        <v>0</v>
      </c>
      <c r="CA55" s="33">
        <f t="shared" ca="1" si="33"/>
        <v>0</v>
      </c>
      <c r="CB55" s="33">
        <f t="shared" ca="1" si="34"/>
        <v>0</v>
      </c>
      <c r="CC55" s="33">
        <f t="shared" ca="1" si="35"/>
        <v>20531</v>
      </c>
      <c r="CD55" s="33">
        <f t="shared" ca="1" si="36"/>
        <v>0</v>
      </c>
      <c r="CE55" s="34">
        <f t="shared" ca="1" si="46"/>
        <v>0</v>
      </c>
      <c r="CG55" s="33">
        <f t="shared" ca="1" si="39"/>
        <v>1</v>
      </c>
      <c r="CH55" s="7"/>
      <c r="CJ55" s="34">
        <f t="shared" ca="1" si="38"/>
        <v>38</v>
      </c>
    </row>
    <row r="56" spans="1:88" x14ac:dyDescent="0.25">
      <c r="A56" s="1">
        <f t="shared" ca="1" si="1"/>
        <v>2</v>
      </c>
      <c r="B56" s="1" t="str">
        <f t="shared" ca="1" si="2"/>
        <v>Women</v>
      </c>
      <c r="C56" s="1">
        <f t="shared" ca="1" si="3"/>
        <v>38</v>
      </c>
      <c r="D56" s="1">
        <f t="shared" ca="1" si="4"/>
        <v>1</v>
      </c>
      <c r="E56" s="1" t="str">
        <f t="shared" ca="1" si="5"/>
        <v>Health</v>
      </c>
      <c r="F56" s="1">
        <f t="shared" ca="1" si="6"/>
        <v>2</v>
      </c>
      <c r="G56" s="1" t="str">
        <f t="shared" ca="1" si="7"/>
        <v>Civil Engineering</v>
      </c>
      <c r="H56" s="1">
        <f t="shared" ca="1" si="8"/>
        <v>2</v>
      </c>
      <c r="I56" s="1">
        <f t="shared" ca="1" si="0"/>
        <v>1</v>
      </c>
      <c r="J56" s="1">
        <f t="shared" ca="1" si="9"/>
        <v>27777</v>
      </c>
      <c r="K56" s="1">
        <f t="shared" ca="1" si="10"/>
        <v>5</v>
      </c>
      <c r="L56" s="1" t="str">
        <f t="shared" ca="1" si="11"/>
        <v>Shivaji Talao</v>
      </c>
      <c r="M56" s="1">
        <f t="shared" ca="1" si="47"/>
        <v>166662</v>
      </c>
      <c r="N56" s="1">
        <f t="shared" ca="1" si="13"/>
        <v>135332.5132525966</v>
      </c>
      <c r="O56" s="1">
        <f t="shared" ca="1" si="48"/>
        <v>17352.086805746971</v>
      </c>
      <c r="P56" s="1">
        <f t="shared" ca="1" si="15"/>
        <v>3165</v>
      </c>
      <c r="Q56" s="1">
        <f t="shared" ca="1" si="49"/>
        <v>45978.029183615487</v>
      </c>
      <c r="R56">
        <f t="shared" ca="1" si="50"/>
        <v>20365.595273064697</v>
      </c>
      <c r="S56" s="1">
        <f t="shared" ca="1" si="51"/>
        <v>204379.68207881169</v>
      </c>
      <c r="T56" s="1">
        <f t="shared" ca="1" si="52"/>
        <v>184475.5424362121</v>
      </c>
      <c r="U56" s="1">
        <f t="shared" ca="1" si="53"/>
        <v>19904.139642599592</v>
      </c>
      <c r="X56" s="33">
        <f t="shared" ca="1" si="23"/>
        <v>0</v>
      </c>
      <c r="Y56" s="33">
        <f t="shared" ca="1" si="24"/>
        <v>1</v>
      </c>
      <c r="Z56" s="33"/>
      <c r="AA56" s="33"/>
      <c r="AO56" s="33">
        <f t="shared" ca="1" si="25"/>
        <v>0</v>
      </c>
      <c r="AP56" s="33">
        <f t="shared" ca="1" si="26"/>
        <v>1</v>
      </c>
      <c r="AQ56" s="33">
        <f t="shared" ca="1" si="27"/>
        <v>0</v>
      </c>
      <c r="AR56" s="33">
        <f t="shared" ca="1" si="28"/>
        <v>0</v>
      </c>
      <c r="AS56" s="33">
        <f t="shared" ca="1" si="29"/>
        <v>0</v>
      </c>
      <c r="AT56" s="34">
        <f t="shared" ca="1" si="30"/>
        <v>0</v>
      </c>
      <c r="AU56" s="33"/>
      <c r="AV56" s="1"/>
      <c r="AW56" s="1"/>
      <c r="AX56" s="1"/>
      <c r="AY56" s="1"/>
      <c r="AZ56" s="1"/>
      <c r="BD56" s="34">
        <f ca="1">Table1[[#This Row],[Car Value]]/Table1[[#This Row],[Cars]]</f>
        <v>17352.086805746971</v>
      </c>
      <c r="BG56" s="34">
        <f t="shared" ca="1" si="31"/>
        <v>0</v>
      </c>
      <c r="BN56" s="16">
        <f ca="1">Table1[[#This Row],[Mortage Value]]/Table1[[#This Row],[Value of House]]</f>
        <v>0.81201781601442802</v>
      </c>
      <c r="BO56" s="1">
        <f t="shared" ca="1" si="22"/>
        <v>0</v>
      </c>
      <c r="BP56" s="1"/>
      <c r="BS56" s="33">
        <f t="shared" ca="1" si="40"/>
        <v>0</v>
      </c>
      <c r="BT56" s="33">
        <f t="shared" ca="1" si="41"/>
        <v>0</v>
      </c>
      <c r="BU56" s="33">
        <f t="shared" ca="1" si="42"/>
        <v>20074</v>
      </c>
      <c r="BV56" s="33">
        <f t="shared" ca="1" si="43"/>
        <v>0</v>
      </c>
      <c r="BW56" s="33">
        <f t="shared" ca="1" si="44"/>
        <v>0</v>
      </c>
      <c r="BX56" s="33">
        <f t="shared" ca="1" si="45"/>
        <v>0</v>
      </c>
      <c r="BZ56" s="33">
        <f t="shared" ca="1" si="32"/>
        <v>0</v>
      </c>
      <c r="CA56" s="33">
        <f t="shared" ca="1" si="33"/>
        <v>20074</v>
      </c>
      <c r="CB56" s="33">
        <f t="shared" ca="1" si="34"/>
        <v>0</v>
      </c>
      <c r="CC56" s="33">
        <f t="shared" ca="1" si="35"/>
        <v>0</v>
      </c>
      <c r="CD56" s="33">
        <f t="shared" ca="1" si="36"/>
        <v>0</v>
      </c>
      <c r="CE56" s="34">
        <f t="shared" ca="1" si="46"/>
        <v>0</v>
      </c>
      <c r="CG56" s="33">
        <f t="shared" ca="1" si="39"/>
        <v>1</v>
      </c>
      <c r="CH56" s="7"/>
      <c r="CJ56" s="34">
        <f t="shared" ca="1" si="38"/>
        <v>27</v>
      </c>
    </row>
    <row r="57" spans="1:88" x14ac:dyDescent="0.25">
      <c r="A57" s="1">
        <f t="shared" ca="1" si="1"/>
        <v>1</v>
      </c>
      <c r="B57" s="1" t="str">
        <f t="shared" ca="1" si="2"/>
        <v>Men</v>
      </c>
      <c r="C57" s="1">
        <f t="shared" ca="1" si="3"/>
        <v>26</v>
      </c>
      <c r="D57" s="1">
        <f t="shared" ca="1" si="4"/>
        <v>6</v>
      </c>
      <c r="E57" s="1" t="str">
        <f t="shared" ca="1" si="5"/>
        <v>Architecture</v>
      </c>
      <c r="F57" s="1">
        <f t="shared" ca="1" si="6"/>
        <v>2</v>
      </c>
      <c r="G57" s="1" t="str">
        <f t="shared" ca="1" si="7"/>
        <v>Civil Engineering</v>
      </c>
      <c r="H57" s="1">
        <f t="shared" ca="1" si="8"/>
        <v>2</v>
      </c>
      <c r="I57" s="1">
        <f t="shared" ca="1" si="0"/>
        <v>1</v>
      </c>
      <c r="J57" s="1">
        <f t="shared" ca="1" si="9"/>
        <v>23583</v>
      </c>
      <c r="K57" s="1">
        <f t="shared" ca="1" si="10"/>
        <v>6</v>
      </c>
      <c r="L57" s="1" t="str">
        <f t="shared" ca="1" si="11"/>
        <v>Bhandup Station road</v>
      </c>
      <c r="M57" s="1">
        <f t="shared" ca="1" si="47"/>
        <v>141498</v>
      </c>
      <c r="N57" s="1">
        <f t="shared" ca="1" si="13"/>
        <v>10582.25202769456</v>
      </c>
      <c r="O57" s="1">
        <f t="shared" ca="1" si="48"/>
        <v>4995.5554107186226</v>
      </c>
      <c r="P57" s="1">
        <f t="shared" ca="1" si="15"/>
        <v>4629</v>
      </c>
      <c r="Q57" s="1">
        <f t="shared" ca="1" si="49"/>
        <v>8445.7392732014214</v>
      </c>
      <c r="R57">
        <f t="shared" ca="1" si="50"/>
        <v>5186.7212743129712</v>
      </c>
      <c r="S57" s="1">
        <f t="shared" ca="1" si="51"/>
        <v>151680.2766850316</v>
      </c>
      <c r="T57" s="1">
        <f t="shared" ca="1" si="52"/>
        <v>23656.991300895981</v>
      </c>
      <c r="U57" s="1">
        <f t="shared" ca="1" si="53"/>
        <v>128023.28538413561</v>
      </c>
      <c r="X57" s="33">
        <f t="shared" ca="1" si="23"/>
        <v>0</v>
      </c>
      <c r="Y57" s="33">
        <f t="shared" ca="1" si="24"/>
        <v>1</v>
      </c>
      <c r="Z57" s="33"/>
      <c r="AA57" s="33"/>
      <c r="AO57" s="33">
        <f t="shared" ca="1" si="25"/>
        <v>0</v>
      </c>
      <c r="AP57" s="33">
        <f t="shared" ca="1" si="26"/>
        <v>0</v>
      </c>
      <c r="AQ57" s="33">
        <f t="shared" ca="1" si="27"/>
        <v>1</v>
      </c>
      <c r="AR57" s="33">
        <f t="shared" ca="1" si="28"/>
        <v>0</v>
      </c>
      <c r="AS57" s="33">
        <f t="shared" ca="1" si="29"/>
        <v>0</v>
      </c>
      <c r="AT57" s="34">
        <f t="shared" ca="1" si="30"/>
        <v>0</v>
      </c>
      <c r="AU57" s="33"/>
      <c r="AV57" s="1"/>
      <c r="AW57" s="1"/>
      <c r="AX57" s="1"/>
      <c r="AY57" s="1"/>
      <c r="AZ57" s="1"/>
      <c r="BD57" s="34">
        <f ca="1">Table1[[#This Row],[Car Value]]/Table1[[#This Row],[Cars]]</f>
        <v>4995.5554107186226</v>
      </c>
      <c r="BG57" s="34">
        <f t="shared" ca="1" si="31"/>
        <v>0</v>
      </c>
      <c r="BN57" s="16">
        <f ca="1">Table1[[#This Row],[Mortage Value]]/Table1[[#This Row],[Value of House]]</f>
        <v>7.4787290475445301E-2</v>
      </c>
      <c r="BO57" s="1">
        <f t="shared" ca="1" si="22"/>
        <v>1</v>
      </c>
      <c r="BP57" s="1"/>
      <c r="BS57" s="33">
        <f t="shared" ca="1" si="40"/>
        <v>0</v>
      </c>
      <c r="BT57" s="33">
        <f t="shared" ca="1" si="41"/>
        <v>0</v>
      </c>
      <c r="BU57" s="33">
        <f t="shared" ca="1" si="42"/>
        <v>27777</v>
      </c>
      <c r="BV57" s="33">
        <f t="shared" ca="1" si="43"/>
        <v>0</v>
      </c>
      <c r="BW57" s="33">
        <f t="shared" ca="1" si="44"/>
        <v>0</v>
      </c>
      <c r="BX57" s="33">
        <f t="shared" ca="1" si="45"/>
        <v>0</v>
      </c>
      <c r="BZ57" s="33">
        <f t="shared" ca="1" si="32"/>
        <v>0</v>
      </c>
      <c r="CA57" s="33">
        <f t="shared" ca="1" si="33"/>
        <v>0</v>
      </c>
      <c r="CB57" s="33">
        <f t="shared" ca="1" si="34"/>
        <v>27777</v>
      </c>
      <c r="CC57" s="33">
        <f t="shared" ca="1" si="35"/>
        <v>0</v>
      </c>
      <c r="CD57" s="33">
        <f t="shared" ca="1" si="36"/>
        <v>0</v>
      </c>
      <c r="CE57" s="34">
        <f t="shared" ca="1" si="46"/>
        <v>0</v>
      </c>
      <c r="CG57" s="33">
        <f t="shared" ca="1" si="39"/>
        <v>1</v>
      </c>
      <c r="CH57" s="7"/>
      <c r="CJ57" s="34">
        <f t="shared" ca="1" si="38"/>
        <v>38</v>
      </c>
    </row>
    <row r="58" spans="1:88" x14ac:dyDescent="0.25">
      <c r="A58" s="1">
        <f t="shared" ca="1" si="1"/>
        <v>2</v>
      </c>
      <c r="B58" s="1" t="str">
        <f t="shared" ca="1" si="2"/>
        <v>Women</v>
      </c>
      <c r="C58" s="1">
        <f t="shared" ca="1" si="3"/>
        <v>44</v>
      </c>
      <c r="D58" s="1">
        <f t="shared" ca="1" si="4"/>
        <v>2</v>
      </c>
      <c r="E58" s="1" t="str">
        <f t="shared" ca="1" si="5"/>
        <v>Construction</v>
      </c>
      <c r="F58" s="1">
        <f t="shared" ca="1" si="6"/>
        <v>1</v>
      </c>
      <c r="G58" s="1" t="str">
        <f t="shared" ca="1" si="7"/>
        <v>Doctor</v>
      </c>
      <c r="H58" s="1">
        <f t="shared" ca="1" si="8"/>
        <v>4</v>
      </c>
      <c r="I58" s="1">
        <f t="shared" ca="1" si="0"/>
        <v>1</v>
      </c>
      <c r="J58" s="1">
        <f t="shared" ca="1" si="9"/>
        <v>27220</v>
      </c>
      <c r="K58" s="1">
        <f t="shared" ca="1" si="10"/>
        <v>2</v>
      </c>
      <c r="L58" s="1" t="str">
        <f t="shared" ca="1" si="11"/>
        <v>Tembhipada Road</v>
      </c>
      <c r="M58" s="1">
        <f t="shared" ca="1" si="47"/>
        <v>163320</v>
      </c>
      <c r="N58" s="1">
        <f t="shared" ca="1" si="13"/>
        <v>59659.280014530072</v>
      </c>
      <c r="O58" s="1">
        <f t="shared" ca="1" si="48"/>
        <v>4703.3764216203926</v>
      </c>
      <c r="P58" s="1">
        <f t="shared" ca="1" si="15"/>
        <v>3097</v>
      </c>
      <c r="Q58" s="1">
        <f t="shared" ca="1" si="49"/>
        <v>18807.416406773449</v>
      </c>
      <c r="R58">
        <f t="shared" ca="1" si="50"/>
        <v>10122.729616279043</v>
      </c>
      <c r="S58" s="1">
        <f t="shared" ca="1" si="51"/>
        <v>178146.10603789944</v>
      </c>
      <c r="T58" s="1">
        <f t="shared" ca="1" si="52"/>
        <v>81563.696421303524</v>
      </c>
      <c r="U58" s="1">
        <f t="shared" ca="1" si="53"/>
        <v>96582.40961659592</v>
      </c>
      <c r="X58" s="33">
        <f t="shared" ca="1" si="23"/>
        <v>1</v>
      </c>
      <c r="Y58" s="33">
        <f t="shared" ca="1" si="24"/>
        <v>0</v>
      </c>
      <c r="Z58" s="33"/>
      <c r="AA58" s="33"/>
      <c r="AO58" s="33">
        <f t="shared" ca="1" si="25"/>
        <v>0</v>
      </c>
      <c r="AP58" s="33">
        <f t="shared" ca="1" si="26"/>
        <v>0</v>
      </c>
      <c r="AQ58" s="33">
        <f t="shared" ca="1" si="27"/>
        <v>0</v>
      </c>
      <c r="AR58" s="33">
        <f t="shared" ca="1" si="28"/>
        <v>0</v>
      </c>
      <c r="AS58" s="33">
        <f t="shared" ca="1" si="29"/>
        <v>1</v>
      </c>
      <c r="AT58" s="34">
        <f t="shared" ca="1" si="30"/>
        <v>0</v>
      </c>
      <c r="AU58" s="33"/>
      <c r="AV58" s="1"/>
      <c r="AW58" s="1"/>
      <c r="AX58" s="1"/>
      <c r="AY58" s="1"/>
      <c r="AZ58" s="1"/>
      <c r="BD58" s="34">
        <f ca="1">Table1[[#This Row],[Car Value]]/Table1[[#This Row],[Cars]]</f>
        <v>4703.3764216203926</v>
      </c>
      <c r="BG58" s="34">
        <f t="shared" ca="1" si="31"/>
        <v>0</v>
      </c>
      <c r="BN58" s="16">
        <f ca="1">Table1[[#This Row],[Mortage Value]]/Table1[[#This Row],[Value of House]]</f>
        <v>0.36529071769856769</v>
      </c>
      <c r="BO58" s="1">
        <f t="shared" ca="1" si="22"/>
        <v>0</v>
      </c>
      <c r="BP58" s="1"/>
      <c r="BS58" s="33">
        <f t="shared" ca="1" si="40"/>
        <v>0</v>
      </c>
      <c r="BT58" s="33">
        <f t="shared" ca="1" si="41"/>
        <v>0</v>
      </c>
      <c r="BU58" s="33">
        <f t="shared" ca="1" si="42"/>
        <v>0</v>
      </c>
      <c r="BV58" s="33">
        <f t="shared" ca="1" si="43"/>
        <v>23583</v>
      </c>
      <c r="BW58" s="33">
        <f t="shared" ca="1" si="44"/>
        <v>0</v>
      </c>
      <c r="BX58" s="33">
        <f t="shared" ca="1" si="45"/>
        <v>0</v>
      </c>
      <c r="BZ58" s="33">
        <f t="shared" ca="1" si="32"/>
        <v>0</v>
      </c>
      <c r="CA58" s="33">
        <f t="shared" ca="1" si="33"/>
        <v>0</v>
      </c>
      <c r="CB58" s="33">
        <f t="shared" ca="1" si="34"/>
        <v>0</v>
      </c>
      <c r="CC58" s="33">
        <f t="shared" ca="1" si="35"/>
        <v>0</v>
      </c>
      <c r="CD58" s="33">
        <f t="shared" ca="1" si="36"/>
        <v>23583</v>
      </c>
      <c r="CE58" s="34">
        <f t="shared" ca="1" si="46"/>
        <v>0</v>
      </c>
      <c r="CG58" s="33">
        <f t="shared" ca="1" si="39"/>
        <v>1</v>
      </c>
      <c r="CH58" s="7"/>
      <c r="CJ58" s="34">
        <f t="shared" ca="1" si="38"/>
        <v>38</v>
      </c>
    </row>
    <row r="59" spans="1:88" x14ac:dyDescent="0.25">
      <c r="A59" s="1">
        <f t="shared" ca="1" si="1"/>
        <v>2</v>
      </c>
      <c r="B59" s="1" t="str">
        <f t="shared" ca="1" si="2"/>
        <v>Women</v>
      </c>
      <c r="C59" s="1">
        <f t="shared" ca="1" si="3"/>
        <v>45</v>
      </c>
      <c r="D59" s="1">
        <f t="shared" ca="1" si="4"/>
        <v>6</v>
      </c>
      <c r="E59" s="1" t="str">
        <f t="shared" ca="1" si="5"/>
        <v>Architecture</v>
      </c>
      <c r="F59" s="1">
        <f t="shared" ca="1" si="6"/>
        <v>3</v>
      </c>
      <c r="G59" s="1" t="str">
        <f t="shared" ca="1" si="7"/>
        <v>B.ED</v>
      </c>
      <c r="H59" s="1">
        <f t="shared" ca="1" si="8"/>
        <v>4</v>
      </c>
      <c r="I59" s="1">
        <f t="shared" ca="1" si="0"/>
        <v>1</v>
      </c>
      <c r="J59" s="1">
        <f t="shared" ca="1" si="9"/>
        <v>30161</v>
      </c>
      <c r="K59" s="1">
        <f t="shared" ca="1" si="10"/>
        <v>4</v>
      </c>
      <c r="L59" s="1" t="str">
        <f t="shared" ca="1" si="11"/>
        <v>Sarvoday Nagar</v>
      </c>
      <c r="M59" s="1">
        <f t="shared" ca="1" si="47"/>
        <v>90483</v>
      </c>
      <c r="N59" s="1">
        <f t="shared" ca="1" si="13"/>
        <v>19396.343599000986</v>
      </c>
      <c r="O59" s="1">
        <f t="shared" ca="1" si="48"/>
        <v>11597.50573194947</v>
      </c>
      <c r="P59" s="1">
        <f t="shared" ca="1" si="15"/>
        <v>2574</v>
      </c>
      <c r="Q59" s="1">
        <f t="shared" ca="1" si="49"/>
        <v>24465.77765882399</v>
      </c>
      <c r="R59">
        <f t="shared" ca="1" si="50"/>
        <v>7152.6347893445536</v>
      </c>
      <c r="S59" s="1">
        <f t="shared" ca="1" si="51"/>
        <v>109233.14052129402</v>
      </c>
      <c r="T59" s="1">
        <f t="shared" ca="1" si="52"/>
        <v>46436.121257824976</v>
      </c>
      <c r="U59" s="1">
        <f t="shared" ca="1" si="53"/>
        <v>62797.019263469039</v>
      </c>
      <c r="X59" s="33">
        <f t="shared" ca="1" si="23"/>
        <v>0</v>
      </c>
      <c r="Y59" s="33">
        <f t="shared" ca="1" si="24"/>
        <v>1</v>
      </c>
      <c r="Z59" s="33"/>
      <c r="AA59" s="33"/>
      <c r="AO59" s="33">
        <f t="shared" ca="1" si="25"/>
        <v>0</v>
      </c>
      <c r="AP59" s="33">
        <f t="shared" ca="1" si="26"/>
        <v>0</v>
      </c>
      <c r="AQ59" s="33">
        <f t="shared" ca="1" si="27"/>
        <v>0</v>
      </c>
      <c r="AR59" s="33">
        <f t="shared" ca="1" si="28"/>
        <v>1</v>
      </c>
      <c r="AS59" s="33">
        <f t="shared" ca="1" si="29"/>
        <v>0</v>
      </c>
      <c r="AT59" s="34">
        <f t="shared" ca="1" si="30"/>
        <v>0</v>
      </c>
      <c r="AU59" s="33"/>
      <c r="AV59" s="1"/>
      <c r="AW59" s="1"/>
      <c r="AX59" s="1"/>
      <c r="AY59" s="1"/>
      <c r="AZ59" s="1"/>
      <c r="BD59" s="34">
        <f ca="1">Table1[[#This Row],[Car Value]]/Table1[[#This Row],[Cars]]</f>
        <v>11597.50573194947</v>
      </c>
      <c r="BG59" s="34">
        <f t="shared" ca="1" si="31"/>
        <v>0</v>
      </c>
      <c r="BN59" s="16">
        <f ca="1">Table1[[#This Row],[Mortage Value]]/Table1[[#This Row],[Value of House]]</f>
        <v>0.21436450602876767</v>
      </c>
      <c r="BO59" s="1">
        <f t="shared" ca="1" si="22"/>
        <v>0</v>
      </c>
      <c r="BP59" s="1"/>
      <c r="BS59" s="33">
        <f t="shared" ca="1" si="40"/>
        <v>0</v>
      </c>
      <c r="BT59" s="33">
        <f t="shared" ca="1" si="41"/>
        <v>0</v>
      </c>
      <c r="BU59" s="33">
        <f t="shared" ca="1" si="42"/>
        <v>0</v>
      </c>
      <c r="BV59" s="33">
        <f t="shared" ca="1" si="43"/>
        <v>0</v>
      </c>
      <c r="BW59" s="33">
        <f t="shared" ca="1" si="44"/>
        <v>0</v>
      </c>
      <c r="BX59" s="33">
        <f t="shared" ca="1" si="45"/>
        <v>0</v>
      </c>
      <c r="BZ59" s="33">
        <f t="shared" ca="1" si="32"/>
        <v>0</v>
      </c>
      <c r="CA59" s="33">
        <f t="shared" ca="1" si="33"/>
        <v>0</v>
      </c>
      <c r="CB59" s="33">
        <f t="shared" ca="1" si="34"/>
        <v>0</v>
      </c>
      <c r="CC59" s="33">
        <f t="shared" ca="1" si="35"/>
        <v>27220</v>
      </c>
      <c r="CD59" s="33">
        <f t="shared" ca="1" si="36"/>
        <v>0</v>
      </c>
      <c r="CE59" s="34">
        <f t="shared" ca="1" si="46"/>
        <v>0</v>
      </c>
      <c r="CG59" s="33">
        <f t="shared" ca="1" si="39"/>
        <v>1</v>
      </c>
      <c r="CH59" s="7"/>
      <c r="CJ59" s="34">
        <f t="shared" ca="1" si="38"/>
        <v>26</v>
      </c>
    </row>
    <row r="60" spans="1:88" x14ac:dyDescent="0.25">
      <c r="A60" s="1">
        <f t="shared" ca="1" si="1"/>
        <v>1</v>
      </c>
      <c r="B60" s="1" t="str">
        <f t="shared" ca="1" si="2"/>
        <v>Men</v>
      </c>
      <c r="C60" s="1">
        <f t="shared" ca="1" si="3"/>
        <v>30</v>
      </c>
      <c r="D60" s="1">
        <f t="shared" ca="1" si="4"/>
        <v>4</v>
      </c>
      <c r="E60" s="1" t="str">
        <f t="shared" ca="1" si="5"/>
        <v>IT</v>
      </c>
      <c r="F60" s="1">
        <f t="shared" ca="1" si="6"/>
        <v>1</v>
      </c>
      <c r="G60" s="1" t="str">
        <f t="shared" ca="1" si="7"/>
        <v>Doctor</v>
      </c>
      <c r="H60" s="1">
        <f t="shared" ca="1" si="8"/>
        <v>0</v>
      </c>
      <c r="I60" s="1">
        <f t="shared" ca="1" si="0"/>
        <v>1</v>
      </c>
      <c r="J60" s="1">
        <f t="shared" ca="1" si="9"/>
        <v>23607</v>
      </c>
      <c r="K60" s="1">
        <f t="shared" ca="1" si="10"/>
        <v>3</v>
      </c>
      <c r="L60" s="1" t="str">
        <f t="shared" ca="1" si="11"/>
        <v>Nardas Nagar</v>
      </c>
      <c r="M60" s="1">
        <f t="shared" ca="1" si="47"/>
        <v>141642</v>
      </c>
      <c r="N60" s="1">
        <f t="shared" ca="1" si="13"/>
        <v>73762.649237588194</v>
      </c>
      <c r="O60" s="1">
        <f t="shared" ca="1" si="48"/>
        <v>1061.3038781377015</v>
      </c>
      <c r="P60" s="1">
        <f t="shared" ca="1" si="15"/>
        <v>471</v>
      </c>
      <c r="Q60" s="1">
        <f t="shared" ca="1" si="49"/>
        <v>35345.795998703514</v>
      </c>
      <c r="R60">
        <f t="shared" ca="1" si="50"/>
        <v>4551.5991394326738</v>
      </c>
      <c r="S60" s="1">
        <f t="shared" ca="1" si="51"/>
        <v>147254.90301757038</v>
      </c>
      <c r="T60" s="1">
        <f t="shared" ca="1" si="52"/>
        <v>109579.44523629171</v>
      </c>
      <c r="U60" s="1">
        <f t="shared" ca="1" si="53"/>
        <v>37675.457781278674</v>
      </c>
      <c r="X60" s="33">
        <f t="shared" ca="1" si="23"/>
        <v>0</v>
      </c>
      <c r="Y60" s="33">
        <f t="shared" ca="1" si="24"/>
        <v>1</v>
      </c>
      <c r="Z60" s="33"/>
      <c r="AA60" s="33"/>
      <c r="AO60" s="33">
        <f t="shared" ca="1" si="25"/>
        <v>0</v>
      </c>
      <c r="AP60" s="33">
        <f t="shared" ca="1" si="26"/>
        <v>0</v>
      </c>
      <c r="AQ60" s="33">
        <f t="shared" ca="1" si="27"/>
        <v>0</v>
      </c>
      <c r="AR60" s="33">
        <f t="shared" ca="1" si="28"/>
        <v>0</v>
      </c>
      <c r="AS60" s="33">
        <f t="shared" ca="1" si="29"/>
        <v>1</v>
      </c>
      <c r="AT60" s="34">
        <f t="shared" ca="1" si="30"/>
        <v>0</v>
      </c>
      <c r="AU60" s="33"/>
      <c r="AV60" s="1"/>
      <c r="AW60" s="1"/>
      <c r="AX60" s="1"/>
      <c r="AY60" s="1"/>
      <c r="AZ60" s="1"/>
      <c r="BD60" s="34">
        <f ca="1">Table1[[#This Row],[Car Value]]/Table1[[#This Row],[Cars]]</f>
        <v>1061.3038781377015</v>
      </c>
      <c r="BG60" s="34">
        <f t="shared" ca="1" si="31"/>
        <v>0</v>
      </c>
      <c r="BN60" s="16">
        <f ca="1">Table1[[#This Row],[Mortage Value]]/Table1[[#This Row],[Value of House]]</f>
        <v>0.52076819896350091</v>
      </c>
      <c r="BO60" s="1">
        <f t="shared" ca="1" si="22"/>
        <v>0</v>
      </c>
      <c r="BP60" s="1"/>
      <c r="BS60" s="33">
        <f t="shared" ca="1" si="40"/>
        <v>0</v>
      </c>
      <c r="BT60" s="33">
        <f t="shared" ca="1" si="41"/>
        <v>0</v>
      </c>
      <c r="BU60" s="33">
        <f t="shared" ca="1" si="42"/>
        <v>0</v>
      </c>
      <c r="BV60" s="33">
        <f t="shared" ca="1" si="43"/>
        <v>0</v>
      </c>
      <c r="BW60" s="33">
        <f t="shared" ca="1" si="44"/>
        <v>30161</v>
      </c>
      <c r="BX60" s="33">
        <f t="shared" ca="1" si="45"/>
        <v>0</v>
      </c>
      <c r="BZ60" s="33">
        <f t="shared" ca="1" si="32"/>
        <v>0</v>
      </c>
      <c r="CA60" s="33">
        <f t="shared" ca="1" si="33"/>
        <v>0</v>
      </c>
      <c r="CB60" s="33">
        <f t="shared" ca="1" si="34"/>
        <v>0</v>
      </c>
      <c r="CC60" s="33">
        <f t="shared" ca="1" si="35"/>
        <v>0</v>
      </c>
      <c r="CD60" s="33">
        <f t="shared" ca="1" si="36"/>
        <v>30161</v>
      </c>
      <c r="CE60" s="34">
        <f t="shared" ca="1" si="46"/>
        <v>0</v>
      </c>
      <c r="CG60" s="33">
        <f t="shared" ca="1" si="39"/>
        <v>1</v>
      </c>
      <c r="CH60" s="7"/>
      <c r="CJ60" s="34">
        <f t="shared" ca="1" si="38"/>
        <v>44</v>
      </c>
    </row>
    <row r="61" spans="1:88" x14ac:dyDescent="0.25">
      <c r="A61" s="1">
        <f t="shared" ca="1" si="1"/>
        <v>1</v>
      </c>
      <c r="B61" s="1" t="str">
        <f t="shared" ca="1" si="2"/>
        <v>Men</v>
      </c>
      <c r="C61" s="1">
        <f t="shared" ca="1" si="3"/>
        <v>39</v>
      </c>
      <c r="D61" s="1">
        <f t="shared" ca="1" si="4"/>
        <v>1</v>
      </c>
      <c r="E61" s="1" t="str">
        <f t="shared" ca="1" si="5"/>
        <v>Health</v>
      </c>
      <c r="F61" s="1">
        <f t="shared" ca="1" si="6"/>
        <v>1</v>
      </c>
      <c r="G61" s="1" t="str">
        <f t="shared" ca="1" si="7"/>
        <v>Doctor</v>
      </c>
      <c r="H61" s="1">
        <f t="shared" ca="1" si="8"/>
        <v>1</v>
      </c>
      <c r="I61" s="1">
        <f t="shared" ca="1" si="0"/>
        <v>2</v>
      </c>
      <c r="J61" s="1">
        <f t="shared" ca="1" si="9"/>
        <v>23983</v>
      </c>
      <c r="K61" s="1">
        <f t="shared" ca="1" si="10"/>
        <v>2</v>
      </c>
      <c r="L61" s="1" t="str">
        <f t="shared" ca="1" si="11"/>
        <v>Tembhipada Road</v>
      </c>
      <c r="M61" s="1">
        <f t="shared" ca="1" si="47"/>
        <v>143898</v>
      </c>
      <c r="N61" s="1">
        <f t="shared" ca="1" si="13"/>
        <v>66873.48539303994</v>
      </c>
      <c r="O61" s="1">
        <f t="shared" ca="1" si="48"/>
        <v>19407.32319603852</v>
      </c>
      <c r="P61" s="1">
        <f t="shared" ca="1" si="15"/>
        <v>1217</v>
      </c>
      <c r="Q61" s="1">
        <f t="shared" ca="1" si="49"/>
        <v>40053.07669001718</v>
      </c>
      <c r="R61">
        <f t="shared" ca="1" si="50"/>
        <v>24027.101015216591</v>
      </c>
      <c r="S61" s="1">
        <f t="shared" ca="1" si="51"/>
        <v>187332.4242112551</v>
      </c>
      <c r="T61" s="1">
        <f t="shared" ca="1" si="52"/>
        <v>108143.56208305713</v>
      </c>
      <c r="U61" s="1">
        <f t="shared" ca="1" si="53"/>
        <v>79188.862128197972</v>
      </c>
      <c r="X61" s="33">
        <f t="shared" ca="1" si="23"/>
        <v>1</v>
      </c>
      <c r="Y61" s="33">
        <f t="shared" ca="1" si="24"/>
        <v>0</v>
      </c>
      <c r="Z61" s="33"/>
      <c r="AA61" s="33"/>
      <c r="AO61" s="33">
        <f t="shared" ca="1" si="25"/>
        <v>0</v>
      </c>
      <c r="AP61" s="33">
        <f t="shared" ca="1" si="26"/>
        <v>1</v>
      </c>
      <c r="AQ61" s="33">
        <f t="shared" ca="1" si="27"/>
        <v>0</v>
      </c>
      <c r="AR61" s="33">
        <f t="shared" ca="1" si="28"/>
        <v>0</v>
      </c>
      <c r="AS61" s="33">
        <f t="shared" ca="1" si="29"/>
        <v>0</v>
      </c>
      <c r="AT61" s="34">
        <f t="shared" ca="1" si="30"/>
        <v>0</v>
      </c>
      <c r="AU61" s="33"/>
      <c r="AV61" s="1"/>
      <c r="AW61" s="1"/>
      <c r="AX61" s="1"/>
      <c r="AY61" s="1"/>
      <c r="AZ61" s="1"/>
      <c r="BD61" s="34">
        <f ca="1">Table1[[#This Row],[Car Value]]/Table1[[#This Row],[Cars]]</f>
        <v>9703.6615980192601</v>
      </c>
      <c r="BG61" s="34">
        <f t="shared" ca="1" si="31"/>
        <v>0</v>
      </c>
      <c r="BN61" s="16">
        <f ca="1">Table1[[#This Row],[Mortage Value]]/Table1[[#This Row],[Value of House]]</f>
        <v>0.46472838672559691</v>
      </c>
      <c r="BO61" s="1">
        <f t="shared" ca="1" si="22"/>
        <v>0</v>
      </c>
      <c r="BP61" s="1"/>
      <c r="BS61" s="33">
        <f t="shared" ca="1" si="40"/>
        <v>0</v>
      </c>
      <c r="BT61" s="33">
        <f t="shared" ca="1" si="41"/>
        <v>0</v>
      </c>
      <c r="BU61" s="33">
        <f t="shared" ca="1" si="42"/>
        <v>0</v>
      </c>
      <c r="BV61" s="33">
        <f t="shared" ca="1" si="43"/>
        <v>0</v>
      </c>
      <c r="BW61" s="33">
        <f t="shared" ca="1" si="44"/>
        <v>0</v>
      </c>
      <c r="BX61" s="33">
        <f t="shared" ca="1" si="45"/>
        <v>23607</v>
      </c>
      <c r="BZ61" s="33">
        <f t="shared" ca="1" si="32"/>
        <v>0</v>
      </c>
      <c r="CA61" s="33">
        <f t="shared" ca="1" si="33"/>
        <v>23607</v>
      </c>
      <c r="CB61" s="33">
        <f t="shared" ca="1" si="34"/>
        <v>0</v>
      </c>
      <c r="CC61" s="33">
        <f t="shared" ca="1" si="35"/>
        <v>0</v>
      </c>
      <c r="CD61" s="33">
        <f t="shared" ca="1" si="36"/>
        <v>0</v>
      </c>
      <c r="CE61" s="34">
        <f t="shared" ca="1" si="46"/>
        <v>0</v>
      </c>
      <c r="CG61" s="33">
        <f t="shared" ca="1" si="39"/>
        <v>1</v>
      </c>
      <c r="CH61" s="7"/>
      <c r="CJ61" s="34">
        <f t="shared" ca="1" si="38"/>
        <v>45</v>
      </c>
    </row>
    <row r="62" spans="1:88" x14ac:dyDescent="0.25">
      <c r="A62" s="1">
        <f t="shared" ca="1" si="1"/>
        <v>1</v>
      </c>
      <c r="B62" s="1" t="str">
        <f t="shared" ca="1" si="2"/>
        <v>Men</v>
      </c>
      <c r="C62" s="1">
        <f t="shared" ca="1" si="3"/>
        <v>39</v>
      </c>
      <c r="D62" s="1">
        <f t="shared" ca="1" si="4"/>
        <v>4</v>
      </c>
      <c r="E62" s="1" t="str">
        <f t="shared" ca="1" si="5"/>
        <v>IT</v>
      </c>
      <c r="F62" s="1">
        <f t="shared" ca="1" si="6"/>
        <v>5</v>
      </c>
      <c r="G62" s="1" t="str">
        <f t="shared" ca="1" si="7"/>
        <v>Other</v>
      </c>
      <c r="H62" s="1">
        <f t="shared" ca="1" si="8"/>
        <v>1</v>
      </c>
      <c r="I62" s="1">
        <f t="shared" ca="1" si="0"/>
        <v>2</v>
      </c>
      <c r="J62" s="1">
        <f t="shared" ca="1" si="9"/>
        <v>34370</v>
      </c>
      <c r="K62" s="1">
        <f t="shared" ca="1" si="10"/>
        <v>2</v>
      </c>
      <c r="L62" s="1" t="str">
        <f t="shared" ca="1" si="11"/>
        <v>Tembhipada Road</v>
      </c>
      <c r="M62" s="1">
        <f t="shared" ca="1" si="47"/>
        <v>171850</v>
      </c>
      <c r="N62" s="1">
        <f t="shared" ca="1" si="13"/>
        <v>92789.524818265287</v>
      </c>
      <c r="O62" s="1">
        <f t="shared" ca="1" si="48"/>
        <v>24197.03655627399</v>
      </c>
      <c r="P62" s="1">
        <f t="shared" ca="1" si="15"/>
        <v>4699</v>
      </c>
      <c r="Q62" s="1">
        <f t="shared" ca="1" si="49"/>
        <v>46330.533040887538</v>
      </c>
      <c r="R62">
        <f t="shared" ca="1" si="50"/>
        <v>31715.043698872789</v>
      </c>
      <c r="S62" s="1">
        <f t="shared" ca="1" si="51"/>
        <v>227762.08025514678</v>
      </c>
      <c r="T62" s="1">
        <f t="shared" ca="1" si="52"/>
        <v>143819.05785915282</v>
      </c>
      <c r="U62" s="1">
        <f t="shared" ca="1" si="53"/>
        <v>83943.022395993961</v>
      </c>
      <c r="X62" s="33">
        <f t="shared" ca="1" si="23"/>
        <v>1</v>
      </c>
      <c r="Y62" s="33">
        <f t="shared" ca="1" si="24"/>
        <v>0</v>
      </c>
      <c r="Z62" s="33"/>
      <c r="AA62" s="33"/>
      <c r="AO62" s="33">
        <f t="shared" ca="1" si="25"/>
        <v>0</v>
      </c>
      <c r="AP62" s="33">
        <f t="shared" ca="1" si="26"/>
        <v>0</v>
      </c>
      <c r="AQ62" s="33">
        <f t="shared" ca="1" si="27"/>
        <v>1</v>
      </c>
      <c r="AR62" s="33">
        <f t="shared" ca="1" si="28"/>
        <v>0</v>
      </c>
      <c r="AS62" s="33">
        <f t="shared" ca="1" si="29"/>
        <v>0</v>
      </c>
      <c r="AT62" s="34">
        <f t="shared" ca="1" si="30"/>
        <v>0</v>
      </c>
      <c r="AU62" s="33"/>
      <c r="AV62" s="1"/>
      <c r="AW62" s="1"/>
      <c r="AX62" s="1"/>
      <c r="AY62" s="1"/>
      <c r="AZ62" s="1"/>
      <c r="BD62" s="34">
        <f ca="1">Table1[[#This Row],[Car Value]]/Table1[[#This Row],[Cars]]</f>
        <v>12098.518278136995</v>
      </c>
      <c r="BG62" s="34">
        <f t="shared" ca="1" si="31"/>
        <v>0</v>
      </c>
      <c r="BN62" s="16">
        <f ca="1">Table1[[#This Row],[Mortage Value]]/Table1[[#This Row],[Value of House]]</f>
        <v>0.53994486365007444</v>
      </c>
      <c r="BO62" s="1">
        <f t="shared" ca="1" si="22"/>
        <v>0</v>
      </c>
      <c r="BP62" s="1"/>
      <c r="BS62" s="33">
        <f t="shared" ca="1" si="40"/>
        <v>0</v>
      </c>
      <c r="BT62" s="33">
        <f t="shared" ca="1" si="41"/>
        <v>0</v>
      </c>
      <c r="BU62" s="33">
        <f t="shared" ca="1" si="42"/>
        <v>0</v>
      </c>
      <c r="BV62" s="33">
        <f t="shared" ca="1" si="43"/>
        <v>0</v>
      </c>
      <c r="BW62" s="33">
        <f t="shared" ca="1" si="44"/>
        <v>0</v>
      </c>
      <c r="BX62" s="33">
        <f t="shared" ca="1" si="45"/>
        <v>0</v>
      </c>
      <c r="BZ62" s="33">
        <f t="shared" ca="1" si="32"/>
        <v>0</v>
      </c>
      <c r="CA62" s="33">
        <f t="shared" ca="1" si="33"/>
        <v>0</v>
      </c>
      <c r="CB62" s="33">
        <f t="shared" ca="1" si="34"/>
        <v>23983</v>
      </c>
      <c r="CC62" s="33">
        <f t="shared" ca="1" si="35"/>
        <v>0</v>
      </c>
      <c r="CD62" s="33">
        <f t="shared" ca="1" si="36"/>
        <v>0</v>
      </c>
      <c r="CE62" s="34">
        <f t="shared" ca="1" si="46"/>
        <v>0</v>
      </c>
      <c r="CG62" s="33">
        <f t="shared" ca="1" si="39"/>
        <v>1</v>
      </c>
      <c r="CH62" s="7"/>
      <c r="CJ62" s="34">
        <f t="shared" ca="1" si="38"/>
        <v>30</v>
      </c>
    </row>
    <row r="63" spans="1:88" x14ac:dyDescent="0.25">
      <c r="A63" s="1">
        <f t="shared" ca="1" si="1"/>
        <v>1</v>
      </c>
      <c r="B63" s="1" t="str">
        <f t="shared" ca="1" si="2"/>
        <v>Men</v>
      </c>
      <c r="C63" s="1">
        <f t="shared" ca="1" si="3"/>
        <v>29</v>
      </c>
      <c r="D63" s="1">
        <f t="shared" ca="1" si="4"/>
        <v>3</v>
      </c>
      <c r="E63" s="1" t="str">
        <f t="shared" ca="1" si="5"/>
        <v>Teaching</v>
      </c>
      <c r="F63" s="1">
        <f t="shared" ca="1" si="6"/>
        <v>2</v>
      </c>
      <c r="G63" s="1" t="str">
        <f t="shared" ca="1" si="7"/>
        <v>Civil Engineering</v>
      </c>
      <c r="H63" s="1">
        <f t="shared" ca="1" si="8"/>
        <v>3</v>
      </c>
      <c r="I63" s="1">
        <f t="shared" ca="1" si="0"/>
        <v>1</v>
      </c>
      <c r="J63" s="1">
        <f t="shared" ca="1" si="9"/>
        <v>17278</v>
      </c>
      <c r="K63" s="1">
        <f t="shared" ca="1" si="10"/>
        <v>7</v>
      </c>
      <c r="L63" s="1" t="str">
        <f t="shared" ca="1" si="11"/>
        <v>Tank Road</v>
      </c>
      <c r="M63" s="1">
        <f t="shared" ca="1" si="47"/>
        <v>69112</v>
      </c>
      <c r="N63" s="1">
        <f t="shared" ca="1" si="13"/>
        <v>60105.05774753038</v>
      </c>
      <c r="O63" s="1">
        <f t="shared" ca="1" si="48"/>
        <v>7683.5598049031196</v>
      </c>
      <c r="P63" s="1">
        <f t="shared" ca="1" si="15"/>
        <v>464</v>
      </c>
      <c r="Q63" s="1">
        <f t="shared" ca="1" si="49"/>
        <v>13792.064660216991</v>
      </c>
      <c r="R63">
        <f t="shared" ca="1" si="50"/>
        <v>1024.2074614438768</v>
      </c>
      <c r="S63" s="1">
        <f t="shared" ca="1" si="51"/>
        <v>77819.767266347</v>
      </c>
      <c r="T63" s="1">
        <f t="shared" ca="1" si="52"/>
        <v>74361.122407747374</v>
      </c>
      <c r="U63" s="1">
        <f t="shared" ca="1" si="53"/>
        <v>3458.6448585996259</v>
      </c>
      <c r="X63" s="33">
        <f t="shared" ca="1" si="23"/>
        <v>1</v>
      </c>
      <c r="Y63" s="33">
        <f t="shared" ca="1" si="24"/>
        <v>0</v>
      </c>
      <c r="Z63" s="33"/>
      <c r="AA63" s="33"/>
      <c r="AO63" s="33">
        <f t="shared" ca="1" si="25"/>
        <v>0</v>
      </c>
      <c r="AP63" s="33">
        <f t="shared" ca="1" si="26"/>
        <v>1</v>
      </c>
      <c r="AQ63" s="33">
        <f t="shared" ca="1" si="27"/>
        <v>0</v>
      </c>
      <c r="AR63" s="33">
        <f t="shared" ca="1" si="28"/>
        <v>0</v>
      </c>
      <c r="AS63" s="33">
        <f t="shared" ca="1" si="29"/>
        <v>0</v>
      </c>
      <c r="AT63" s="34">
        <f t="shared" ca="1" si="30"/>
        <v>0</v>
      </c>
      <c r="AU63" s="33"/>
      <c r="AV63" s="1"/>
      <c r="AW63" s="1"/>
      <c r="AX63" s="1"/>
      <c r="AY63" s="1"/>
      <c r="AZ63" s="1"/>
      <c r="BD63" s="34">
        <f ca="1">Table1[[#This Row],[Car Value]]/Table1[[#This Row],[Cars]]</f>
        <v>7683.5598049031196</v>
      </c>
      <c r="BG63" s="34">
        <f t="shared" ca="1" si="31"/>
        <v>0</v>
      </c>
      <c r="BN63" s="16">
        <f ca="1">Table1[[#This Row],[Mortage Value]]/Table1[[#This Row],[Value of House]]</f>
        <v>0.86967614520677128</v>
      </c>
      <c r="BO63" s="1">
        <f t="shared" ca="1" si="22"/>
        <v>0</v>
      </c>
      <c r="BP63" s="1"/>
      <c r="BS63" s="33">
        <f t="shared" ca="1" si="40"/>
        <v>0</v>
      </c>
      <c r="BT63" s="33">
        <f t="shared" ca="1" si="41"/>
        <v>0</v>
      </c>
      <c r="BU63" s="33">
        <f ca="1">IF(L62="Shivaji Talao",J62,0)</f>
        <v>0</v>
      </c>
      <c r="BV63" s="33">
        <f ca="1">IF(L62="Bhandup Station Road",J62,0)</f>
        <v>0</v>
      </c>
      <c r="BW63" s="33">
        <f t="shared" ca="1" si="44"/>
        <v>0</v>
      </c>
      <c r="BX63" s="33">
        <f t="shared" ca="1" si="45"/>
        <v>0</v>
      </c>
      <c r="BZ63" s="33">
        <f t="shared" ca="1" si="32"/>
        <v>0</v>
      </c>
      <c r="CA63" s="33">
        <f t="shared" ca="1" si="33"/>
        <v>34370</v>
      </c>
      <c r="CB63" s="33">
        <f t="shared" ca="1" si="34"/>
        <v>0</v>
      </c>
      <c r="CC63" s="33">
        <f t="shared" ca="1" si="35"/>
        <v>0</v>
      </c>
      <c r="CD63" s="33">
        <f t="shared" ca="1" si="36"/>
        <v>0</v>
      </c>
      <c r="CE63" s="34">
        <f t="shared" ca="1" si="46"/>
        <v>0</v>
      </c>
      <c r="CG63" s="33">
        <f t="shared" ca="1" si="39"/>
        <v>1</v>
      </c>
      <c r="CH63" s="7"/>
      <c r="CJ63" s="34">
        <f t="shared" ca="1" si="38"/>
        <v>39</v>
      </c>
    </row>
    <row r="64" spans="1:88" x14ac:dyDescent="0.25">
      <c r="A64" s="1">
        <f t="shared" ca="1" si="1"/>
        <v>1</v>
      </c>
      <c r="B64" s="1" t="str">
        <f t="shared" ca="1" si="2"/>
        <v>Men</v>
      </c>
      <c r="C64" s="1">
        <f t="shared" ca="1" si="3"/>
        <v>40</v>
      </c>
      <c r="D64" s="1">
        <f t="shared" ca="1" si="4"/>
        <v>2</v>
      </c>
      <c r="E64" s="1" t="str">
        <f t="shared" ca="1" si="5"/>
        <v>Construction</v>
      </c>
      <c r="F64" s="1">
        <f t="shared" ca="1" si="6"/>
        <v>5</v>
      </c>
      <c r="G64" s="1" t="str">
        <f t="shared" ca="1" si="7"/>
        <v>Other</v>
      </c>
      <c r="H64" s="1">
        <f t="shared" ca="1" si="8"/>
        <v>4</v>
      </c>
      <c r="I64" s="1">
        <f t="shared" ca="1" si="0"/>
        <v>1</v>
      </c>
      <c r="J64" s="1">
        <f t="shared" ca="1" si="9"/>
        <v>21626</v>
      </c>
      <c r="K64" s="1">
        <f t="shared" ca="1" si="10"/>
        <v>2</v>
      </c>
      <c r="L64" s="1" t="str">
        <f t="shared" ca="1" si="11"/>
        <v>Tembhipada Road</v>
      </c>
      <c r="M64" s="1">
        <f t="shared" ca="1" si="47"/>
        <v>86504</v>
      </c>
      <c r="N64" s="1">
        <f t="shared" ca="1" si="13"/>
        <v>36822.917182500256</v>
      </c>
      <c r="O64" s="1">
        <f t="shared" ca="1" si="48"/>
        <v>1396.2181693836317</v>
      </c>
      <c r="P64" s="1">
        <f t="shared" ca="1" si="15"/>
        <v>1313</v>
      </c>
      <c r="Q64" s="1">
        <f t="shared" ca="1" si="49"/>
        <v>6846.9366753333834</v>
      </c>
      <c r="R64">
        <f t="shared" ca="1" si="50"/>
        <v>4546.7536986418199</v>
      </c>
      <c r="S64" s="1">
        <f t="shared" ca="1" si="51"/>
        <v>92446.971868025459</v>
      </c>
      <c r="T64" s="1">
        <f t="shared" ca="1" si="52"/>
        <v>44982.853857833637</v>
      </c>
      <c r="U64" s="1">
        <f t="shared" ca="1" si="53"/>
        <v>47464.118010191822</v>
      </c>
      <c r="X64" s="33">
        <f t="shared" ca="1" si="23"/>
        <v>1</v>
      </c>
      <c r="Y64" s="33">
        <f t="shared" ca="1" si="24"/>
        <v>0</v>
      </c>
      <c r="Z64" s="33"/>
      <c r="AA64" s="33"/>
      <c r="AO64" s="33">
        <f t="shared" ca="1" si="25"/>
        <v>1</v>
      </c>
      <c r="AP64" s="33">
        <f t="shared" ca="1" si="26"/>
        <v>0</v>
      </c>
      <c r="AQ64" s="33">
        <f t="shared" ca="1" si="27"/>
        <v>0</v>
      </c>
      <c r="AR64" s="33">
        <f t="shared" ca="1" si="28"/>
        <v>0</v>
      </c>
      <c r="AS64" s="33">
        <f t="shared" ca="1" si="29"/>
        <v>0</v>
      </c>
      <c r="AT64" s="34">
        <f t="shared" ca="1" si="30"/>
        <v>0</v>
      </c>
      <c r="AU64" s="33"/>
      <c r="AV64" s="1"/>
      <c r="AW64" s="1"/>
      <c r="AX64" s="1"/>
      <c r="AY64" s="1"/>
      <c r="AZ64" s="1"/>
      <c r="BD64" s="34">
        <f ca="1">Table1[[#This Row],[Car Value]]/Table1[[#This Row],[Cars]]</f>
        <v>1396.2181693836317</v>
      </c>
      <c r="BG64" s="34">
        <f t="shared" ca="1" si="31"/>
        <v>0</v>
      </c>
      <c r="BN64" s="16">
        <f ca="1">Table1[[#This Row],[Mortage Value]]/Table1[[#This Row],[Value of House]]</f>
        <v>0.42567877996971532</v>
      </c>
      <c r="BO64" s="1">
        <f t="shared" ca="1" si="22"/>
        <v>0</v>
      </c>
      <c r="BP64" s="1"/>
      <c r="BS64" s="33">
        <f t="shared" ca="1" si="40"/>
        <v>0</v>
      </c>
      <c r="BT64" s="33">
        <f t="shared" ca="1" si="41"/>
        <v>17278</v>
      </c>
      <c r="BU64" s="33">
        <f t="shared" ca="1" si="42"/>
        <v>0</v>
      </c>
      <c r="BV64" s="33">
        <f t="shared" ca="1" si="43"/>
        <v>0</v>
      </c>
      <c r="BW64" s="33">
        <f t="shared" ca="1" si="44"/>
        <v>0</v>
      </c>
      <c r="BX64" s="33">
        <f t="shared" ca="1" si="45"/>
        <v>0</v>
      </c>
      <c r="BZ64" s="33">
        <f t="shared" ca="1" si="32"/>
        <v>17278</v>
      </c>
      <c r="CA64" s="33">
        <f t="shared" ca="1" si="33"/>
        <v>0</v>
      </c>
      <c r="CB64" s="33">
        <f t="shared" ca="1" si="34"/>
        <v>0</v>
      </c>
      <c r="CC64" s="33">
        <f t="shared" ca="1" si="35"/>
        <v>0</v>
      </c>
      <c r="CD64" s="33">
        <f t="shared" ca="1" si="36"/>
        <v>0</v>
      </c>
      <c r="CE64" s="34">
        <f t="shared" ca="1" si="46"/>
        <v>0</v>
      </c>
      <c r="CG64" s="33">
        <f t="shared" ca="1" si="39"/>
        <v>1</v>
      </c>
      <c r="CH64" s="7"/>
      <c r="CJ64" s="34">
        <f t="shared" ca="1" si="38"/>
        <v>39</v>
      </c>
    </row>
    <row r="65" spans="1:88" x14ac:dyDescent="0.25">
      <c r="A65" s="1">
        <f t="shared" ca="1" si="1"/>
        <v>1</v>
      </c>
      <c r="B65" s="1" t="str">
        <f t="shared" ca="1" si="2"/>
        <v>Men</v>
      </c>
      <c r="C65" s="1">
        <f t="shared" ca="1" si="3"/>
        <v>33</v>
      </c>
      <c r="D65" s="1">
        <f t="shared" ca="1" si="4"/>
        <v>3</v>
      </c>
      <c r="E65" s="1" t="str">
        <f t="shared" ca="1" si="5"/>
        <v>Teaching</v>
      </c>
      <c r="F65" s="1">
        <f t="shared" ca="1" si="6"/>
        <v>1</v>
      </c>
      <c r="G65" s="1" t="str">
        <f t="shared" ca="1" si="7"/>
        <v>Doctor</v>
      </c>
      <c r="H65" s="1">
        <f t="shared" ca="1" si="8"/>
        <v>2</v>
      </c>
      <c r="I65" s="1">
        <f t="shared" ca="1" si="0"/>
        <v>2</v>
      </c>
      <c r="J65" s="1">
        <f t="shared" ca="1" si="9"/>
        <v>31097</v>
      </c>
      <c r="K65" s="1">
        <f t="shared" ca="1" si="10"/>
        <v>4</v>
      </c>
      <c r="L65" s="1" t="str">
        <f t="shared" ca="1" si="11"/>
        <v>Sarvoday Nagar</v>
      </c>
      <c r="M65" s="1">
        <f t="shared" ca="1" si="47"/>
        <v>93291</v>
      </c>
      <c r="N65" s="1">
        <f t="shared" ca="1" si="13"/>
        <v>38587.116773055168</v>
      </c>
      <c r="O65" s="1">
        <f t="shared" ca="1" si="48"/>
        <v>10535.629568866181</v>
      </c>
      <c r="P65" s="1">
        <f t="shared" ca="1" si="15"/>
        <v>8971</v>
      </c>
      <c r="Q65" s="1">
        <f t="shared" ca="1" si="49"/>
        <v>7370.0277983073747</v>
      </c>
      <c r="R65">
        <f t="shared" ca="1" si="50"/>
        <v>21800.396576598723</v>
      </c>
      <c r="S65" s="1">
        <f t="shared" ca="1" si="51"/>
        <v>125627.0261454649</v>
      </c>
      <c r="T65" s="1">
        <f t="shared" ca="1" si="52"/>
        <v>54928.144571362544</v>
      </c>
      <c r="U65" s="1">
        <f t="shared" ca="1" si="53"/>
        <v>70698.881574102357</v>
      </c>
      <c r="X65" s="33">
        <f t="shared" ca="1" si="23"/>
        <v>1</v>
      </c>
      <c r="Y65" s="33">
        <f t="shared" ca="1" si="24"/>
        <v>0</v>
      </c>
      <c r="Z65" s="33"/>
      <c r="AA65" s="33"/>
      <c r="AO65" s="33">
        <f t="shared" ca="1" si="25"/>
        <v>0</v>
      </c>
      <c r="AP65" s="33">
        <f t="shared" ca="1" si="26"/>
        <v>0</v>
      </c>
      <c r="AQ65" s="33">
        <f t="shared" ca="1" si="27"/>
        <v>0</v>
      </c>
      <c r="AR65" s="33">
        <f t="shared" ca="1" si="28"/>
        <v>1</v>
      </c>
      <c r="AS65" s="33">
        <f t="shared" ca="1" si="29"/>
        <v>0</v>
      </c>
      <c r="AT65" s="34">
        <f t="shared" ca="1" si="30"/>
        <v>0</v>
      </c>
      <c r="AU65" s="33"/>
      <c r="AV65" s="1"/>
      <c r="AW65" s="1"/>
      <c r="AX65" s="1"/>
      <c r="AY65" s="1"/>
      <c r="AZ65" s="1"/>
      <c r="BD65" s="34">
        <f ca="1">Table1[[#This Row],[Car Value]]/Table1[[#This Row],[Cars]]</f>
        <v>5267.8147844330906</v>
      </c>
      <c r="BG65" s="34">
        <f t="shared" ca="1" si="31"/>
        <v>0</v>
      </c>
      <c r="BN65" s="16">
        <f ca="1">Table1[[#This Row],[Mortage Value]]/Table1[[#This Row],[Value of House]]</f>
        <v>0.41362100066517848</v>
      </c>
      <c r="BO65" s="1">
        <f t="shared" ca="1" si="22"/>
        <v>0</v>
      </c>
      <c r="BP65" s="1"/>
      <c r="BS65" s="33">
        <f t="shared" ca="1" si="40"/>
        <v>0</v>
      </c>
      <c r="BT65" s="33">
        <f t="shared" ca="1" si="41"/>
        <v>0</v>
      </c>
      <c r="BU65" s="33">
        <f t="shared" ca="1" si="42"/>
        <v>0</v>
      </c>
      <c r="BV65" s="33">
        <f t="shared" ca="1" si="43"/>
        <v>0</v>
      </c>
      <c r="BW65" s="33">
        <f t="shared" ca="1" si="44"/>
        <v>0</v>
      </c>
      <c r="BX65" s="33">
        <f t="shared" ca="1" si="45"/>
        <v>0</v>
      </c>
      <c r="BZ65" s="33">
        <f t="shared" ca="1" si="32"/>
        <v>0</v>
      </c>
      <c r="CA65" s="33">
        <f t="shared" ca="1" si="33"/>
        <v>0</v>
      </c>
      <c r="CB65" s="33">
        <f t="shared" ca="1" si="34"/>
        <v>0</v>
      </c>
      <c r="CC65" s="33">
        <f t="shared" ca="1" si="35"/>
        <v>21626</v>
      </c>
      <c r="CD65" s="33">
        <f t="shared" ca="1" si="36"/>
        <v>0</v>
      </c>
      <c r="CE65" s="34">
        <f t="shared" ca="1" si="46"/>
        <v>0</v>
      </c>
      <c r="CG65" s="33">
        <f t="shared" ca="1" si="39"/>
        <v>1</v>
      </c>
      <c r="CH65" s="7"/>
      <c r="CJ65" s="34">
        <f t="shared" ca="1" si="38"/>
        <v>29</v>
      </c>
    </row>
    <row r="66" spans="1:88" x14ac:dyDescent="0.25">
      <c r="A66" s="1">
        <f t="shared" ca="1" si="1"/>
        <v>2</v>
      </c>
      <c r="B66" s="1" t="str">
        <f t="shared" ca="1" si="2"/>
        <v>Women</v>
      </c>
      <c r="C66" s="1">
        <f t="shared" ca="1" si="3"/>
        <v>33</v>
      </c>
      <c r="D66" s="1">
        <f t="shared" ca="1" si="4"/>
        <v>1</v>
      </c>
      <c r="E66" s="1" t="str">
        <f t="shared" ca="1" si="5"/>
        <v>Health</v>
      </c>
      <c r="F66" s="1">
        <f t="shared" ca="1" si="6"/>
        <v>3</v>
      </c>
      <c r="G66" s="1" t="str">
        <f t="shared" ca="1" si="7"/>
        <v>B.ED</v>
      </c>
      <c r="H66" s="1">
        <f t="shared" ca="1" si="8"/>
        <v>4</v>
      </c>
      <c r="I66" s="1">
        <f t="shared" ca="1" si="0"/>
        <v>2</v>
      </c>
      <c r="J66" s="1">
        <f t="shared" ca="1" si="9"/>
        <v>32228</v>
      </c>
      <c r="K66" s="1">
        <f t="shared" ca="1" si="10"/>
        <v>5</v>
      </c>
      <c r="L66" s="1" t="str">
        <f t="shared" ca="1" si="11"/>
        <v>Shivaji Talao</v>
      </c>
      <c r="M66" s="1">
        <f t="shared" ca="1" si="47"/>
        <v>161140</v>
      </c>
      <c r="N66" s="1">
        <f t="shared" ca="1" si="13"/>
        <v>43594.969564648942</v>
      </c>
      <c r="O66" s="1">
        <f t="shared" ca="1" si="48"/>
        <v>24566.943804151379</v>
      </c>
      <c r="P66" s="1">
        <f t="shared" ca="1" si="15"/>
        <v>2327</v>
      </c>
      <c r="Q66" s="1">
        <f t="shared" ca="1" si="49"/>
        <v>51275.398446274237</v>
      </c>
      <c r="R66">
        <f t="shared" ca="1" si="50"/>
        <v>8843.0960618976515</v>
      </c>
      <c r="S66" s="1">
        <f t="shared" ca="1" si="51"/>
        <v>194550.03986604902</v>
      </c>
      <c r="T66" s="1">
        <f t="shared" ca="1" si="52"/>
        <v>97197.368010923179</v>
      </c>
      <c r="U66" s="1">
        <f t="shared" ca="1" si="53"/>
        <v>97352.671855125838</v>
      </c>
      <c r="X66" s="33">
        <f t="shared" ca="1" si="23"/>
        <v>1</v>
      </c>
      <c r="Y66" s="33">
        <f t="shared" ca="1" si="24"/>
        <v>0</v>
      </c>
      <c r="Z66" s="33"/>
      <c r="AA66" s="33"/>
      <c r="AO66" s="33">
        <f t="shared" ca="1" si="25"/>
        <v>1</v>
      </c>
      <c r="AP66" s="33">
        <f t="shared" ca="1" si="26"/>
        <v>0</v>
      </c>
      <c r="AQ66" s="33">
        <f t="shared" ca="1" si="27"/>
        <v>0</v>
      </c>
      <c r="AR66" s="33">
        <f t="shared" ca="1" si="28"/>
        <v>0</v>
      </c>
      <c r="AS66" s="33">
        <f t="shared" ca="1" si="29"/>
        <v>0</v>
      </c>
      <c r="AT66" s="34">
        <f t="shared" ca="1" si="30"/>
        <v>0</v>
      </c>
      <c r="AU66" s="33"/>
      <c r="AV66" s="1"/>
      <c r="AW66" s="1"/>
      <c r="AX66" s="1"/>
      <c r="AY66" s="1"/>
      <c r="AZ66" s="1"/>
      <c r="BD66" s="34">
        <f ca="1">Table1[[#This Row],[Car Value]]/Table1[[#This Row],[Cars]]</f>
        <v>12283.471902075689</v>
      </c>
      <c r="BG66" s="34">
        <f t="shared" ca="1" si="31"/>
        <v>0</v>
      </c>
      <c r="BN66" s="16">
        <f ca="1">Table1[[#This Row],[Mortage Value]]/Table1[[#This Row],[Value of House]]</f>
        <v>0.27054095547132273</v>
      </c>
      <c r="BO66" s="1">
        <f t="shared" ca="1" si="22"/>
        <v>0</v>
      </c>
      <c r="BP66" s="1"/>
      <c r="BS66" s="33">
        <f t="shared" ca="1" si="40"/>
        <v>0</v>
      </c>
      <c r="BT66" s="33">
        <f t="shared" ca="1" si="41"/>
        <v>0</v>
      </c>
      <c r="BU66" s="33">
        <f t="shared" ca="1" si="42"/>
        <v>0</v>
      </c>
      <c r="BV66" s="33">
        <f t="shared" ca="1" si="43"/>
        <v>0</v>
      </c>
      <c r="BW66" s="33">
        <f t="shared" ca="1" si="44"/>
        <v>31097</v>
      </c>
      <c r="BX66" s="33">
        <f t="shared" ca="1" si="45"/>
        <v>0</v>
      </c>
      <c r="BZ66" s="33">
        <f t="shared" ca="1" si="32"/>
        <v>31097</v>
      </c>
      <c r="CA66" s="33">
        <f t="shared" ca="1" si="33"/>
        <v>0</v>
      </c>
      <c r="CB66" s="33">
        <f t="shared" ca="1" si="34"/>
        <v>0</v>
      </c>
      <c r="CC66" s="33">
        <f t="shared" ca="1" si="35"/>
        <v>0</v>
      </c>
      <c r="CD66" s="33">
        <f t="shared" ca="1" si="36"/>
        <v>0</v>
      </c>
      <c r="CE66" s="34">
        <f t="shared" ca="1" si="46"/>
        <v>0</v>
      </c>
      <c r="CG66" s="33">
        <f t="shared" ca="1" si="39"/>
        <v>1</v>
      </c>
      <c r="CH66" s="7"/>
      <c r="CJ66" s="34">
        <f t="shared" ca="1" si="38"/>
        <v>40</v>
      </c>
    </row>
    <row r="67" spans="1:88" x14ac:dyDescent="0.25">
      <c r="A67" s="1">
        <f t="shared" ca="1" si="1"/>
        <v>2</v>
      </c>
      <c r="B67" s="1" t="str">
        <f t="shared" ca="1" si="2"/>
        <v>Women</v>
      </c>
      <c r="C67" s="1">
        <f t="shared" ca="1" si="3"/>
        <v>34</v>
      </c>
      <c r="D67" s="1">
        <f t="shared" ca="1" si="4"/>
        <v>4</v>
      </c>
      <c r="E67" s="1" t="str">
        <f t="shared" ca="1" si="5"/>
        <v>IT</v>
      </c>
      <c r="F67" s="1">
        <f t="shared" ca="1" si="6"/>
        <v>5</v>
      </c>
      <c r="G67" s="1" t="str">
        <f t="shared" ca="1" si="7"/>
        <v>Other</v>
      </c>
      <c r="H67" s="1">
        <f t="shared" ca="1" si="8"/>
        <v>3</v>
      </c>
      <c r="I67" s="1">
        <f t="shared" ca="1" si="0"/>
        <v>2</v>
      </c>
      <c r="J67" s="1">
        <f t="shared" ca="1" si="9"/>
        <v>17484</v>
      </c>
      <c r="K67" s="1">
        <f t="shared" ca="1" si="10"/>
        <v>3</v>
      </c>
      <c r="L67" s="1" t="str">
        <f t="shared" ca="1" si="11"/>
        <v>Nardas Nagar</v>
      </c>
      <c r="M67" s="1">
        <f t="shared" ca="1" si="47"/>
        <v>69936</v>
      </c>
      <c r="N67" s="1">
        <f t="shared" ca="1" si="13"/>
        <v>63438.12878892033</v>
      </c>
      <c r="O67" s="1">
        <f t="shared" ca="1" si="48"/>
        <v>8856.0728888105277</v>
      </c>
      <c r="P67" s="1">
        <f t="shared" ca="1" si="15"/>
        <v>7874</v>
      </c>
      <c r="Q67" s="1">
        <f t="shared" ca="1" si="49"/>
        <v>20220.43269032118</v>
      </c>
      <c r="R67">
        <f t="shared" ca="1" si="50"/>
        <v>3784.3287744587733</v>
      </c>
      <c r="S67" s="1">
        <f t="shared" ca="1" si="51"/>
        <v>82576.401663269295</v>
      </c>
      <c r="T67" s="1">
        <f t="shared" ca="1" si="52"/>
        <v>91532.5614792415</v>
      </c>
      <c r="U67" s="1">
        <f t="shared" ca="1" si="53"/>
        <v>-8956.1598159722053</v>
      </c>
      <c r="X67" s="33">
        <f t="shared" ca="1" si="23"/>
        <v>0</v>
      </c>
      <c r="Y67" s="33">
        <f t="shared" ca="1" si="24"/>
        <v>1</v>
      </c>
      <c r="Z67" s="33"/>
      <c r="AA67" s="33"/>
      <c r="AO67" s="33">
        <f t="shared" ca="1" si="25"/>
        <v>0</v>
      </c>
      <c r="AP67" s="33">
        <f t="shared" ca="1" si="26"/>
        <v>0</v>
      </c>
      <c r="AQ67" s="33">
        <f t="shared" ca="1" si="27"/>
        <v>1</v>
      </c>
      <c r="AR67" s="33">
        <f t="shared" ca="1" si="28"/>
        <v>0</v>
      </c>
      <c r="AS67" s="33">
        <f t="shared" ca="1" si="29"/>
        <v>0</v>
      </c>
      <c r="AT67" s="34">
        <f t="shared" ca="1" si="30"/>
        <v>0</v>
      </c>
      <c r="AU67" s="33"/>
      <c r="AV67" s="1"/>
      <c r="AW67" s="1"/>
      <c r="AX67" s="1"/>
      <c r="AY67" s="1"/>
      <c r="AZ67" s="1"/>
      <c r="BD67" s="34">
        <f ca="1">Table1[[#This Row],[Car Value]]/Table1[[#This Row],[Cars]]</f>
        <v>4428.0364444052639</v>
      </c>
      <c r="BG67" s="34">
        <f t="shared" ca="1" si="31"/>
        <v>0</v>
      </c>
      <c r="BN67" s="16">
        <f ca="1">Table1[[#This Row],[Mortage Value]]/Table1[[#This Row],[Value of House]]</f>
        <v>0.90708832059197453</v>
      </c>
      <c r="BO67" s="1">
        <f t="shared" ca="1" si="22"/>
        <v>0</v>
      </c>
      <c r="BP67" s="1"/>
      <c r="BS67" s="33">
        <f t="shared" ca="1" si="40"/>
        <v>0</v>
      </c>
      <c r="BT67" s="33">
        <f t="shared" ca="1" si="41"/>
        <v>0</v>
      </c>
      <c r="BU67" s="33">
        <f t="shared" ca="1" si="42"/>
        <v>32228</v>
      </c>
      <c r="BV67" s="33">
        <f t="shared" ca="1" si="43"/>
        <v>0</v>
      </c>
      <c r="BW67" s="33">
        <f t="shared" ca="1" si="44"/>
        <v>0</v>
      </c>
      <c r="BX67" s="33">
        <f t="shared" ca="1" si="45"/>
        <v>0</v>
      </c>
      <c r="BZ67" s="33">
        <f t="shared" ca="1" si="32"/>
        <v>0</v>
      </c>
      <c r="CA67" s="33">
        <f t="shared" ca="1" si="33"/>
        <v>0</v>
      </c>
      <c r="CB67" s="33">
        <f t="shared" ca="1" si="34"/>
        <v>32228</v>
      </c>
      <c r="CC67" s="33">
        <f t="shared" ca="1" si="35"/>
        <v>0</v>
      </c>
      <c r="CD67" s="33">
        <f t="shared" ca="1" si="36"/>
        <v>0</v>
      </c>
      <c r="CE67" s="34">
        <f t="shared" ca="1" si="46"/>
        <v>0</v>
      </c>
      <c r="CG67" s="33">
        <f t="shared" ca="1" si="39"/>
        <v>1</v>
      </c>
      <c r="CH67" s="7"/>
      <c r="CJ67" s="34">
        <f t="shared" ca="1" si="38"/>
        <v>33</v>
      </c>
    </row>
    <row r="68" spans="1:88" x14ac:dyDescent="0.25">
      <c r="A68" s="1">
        <f t="shared" ca="1" si="1"/>
        <v>1</v>
      </c>
      <c r="B68" s="1" t="str">
        <f t="shared" ca="1" si="2"/>
        <v>Men</v>
      </c>
      <c r="C68" s="1">
        <f t="shared" ca="1" si="3"/>
        <v>42</v>
      </c>
      <c r="D68" s="1">
        <f t="shared" ca="1" si="4"/>
        <v>1</v>
      </c>
      <c r="E68" s="1" t="str">
        <f t="shared" ca="1" si="5"/>
        <v>Health</v>
      </c>
      <c r="F68" s="1">
        <f t="shared" ca="1" si="6"/>
        <v>1</v>
      </c>
      <c r="G68" s="1" t="str">
        <f t="shared" ca="1" si="7"/>
        <v>Doctor</v>
      </c>
      <c r="H68" s="1">
        <f t="shared" ca="1" si="8"/>
        <v>1</v>
      </c>
      <c r="I68" s="1">
        <f t="shared" ca="1" si="0"/>
        <v>2</v>
      </c>
      <c r="J68" s="1">
        <f t="shared" ca="1" si="9"/>
        <v>19622</v>
      </c>
      <c r="K68" s="1">
        <f t="shared" ca="1" si="10"/>
        <v>4</v>
      </c>
      <c r="L68" s="1" t="str">
        <f t="shared" ca="1" si="11"/>
        <v>Sarvoday Nagar</v>
      </c>
      <c r="M68" s="1">
        <f t="shared" ca="1" si="47"/>
        <v>98110</v>
      </c>
      <c r="N68" s="1">
        <f t="shared" ca="1" si="13"/>
        <v>91881.288591080709</v>
      </c>
      <c r="O68" s="1">
        <f t="shared" ca="1" si="48"/>
        <v>14504.925118533361</v>
      </c>
      <c r="P68" s="1">
        <f t="shared" ca="1" si="15"/>
        <v>10946</v>
      </c>
      <c r="Q68" s="1">
        <f t="shared" ca="1" si="49"/>
        <v>7495.9574329065736</v>
      </c>
      <c r="R68">
        <f t="shared" ca="1" si="50"/>
        <v>5811.6600722017965</v>
      </c>
      <c r="S68" s="1">
        <f t="shared" ca="1" si="51"/>
        <v>118426.58519073515</v>
      </c>
      <c r="T68" s="1">
        <f t="shared" ca="1" si="52"/>
        <v>110323.24602398729</v>
      </c>
      <c r="U68" s="1">
        <f t="shared" ca="1" si="53"/>
        <v>8103.3391667478572</v>
      </c>
      <c r="X68" s="33">
        <f t="shared" ca="1" si="23"/>
        <v>0</v>
      </c>
      <c r="Y68" s="33">
        <f t="shared" ca="1" si="24"/>
        <v>1</v>
      </c>
      <c r="Z68" s="33"/>
      <c r="AA68" s="33"/>
      <c r="AO68" s="33">
        <f t="shared" ca="1" si="25"/>
        <v>0</v>
      </c>
      <c r="AP68" s="33">
        <f t="shared" ca="1" si="26"/>
        <v>1</v>
      </c>
      <c r="AQ68" s="33">
        <f t="shared" ca="1" si="27"/>
        <v>0</v>
      </c>
      <c r="AR68" s="33">
        <f t="shared" ca="1" si="28"/>
        <v>0</v>
      </c>
      <c r="AS68" s="33">
        <f t="shared" ca="1" si="29"/>
        <v>0</v>
      </c>
      <c r="AT68" s="34">
        <f t="shared" ca="1" si="30"/>
        <v>0</v>
      </c>
      <c r="AU68" s="33"/>
      <c r="AV68" s="1"/>
      <c r="AW68" s="1"/>
      <c r="AX68" s="1"/>
      <c r="AY68" s="1"/>
      <c r="AZ68" s="1"/>
      <c r="BD68" s="34">
        <f ca="1">Table1[[#This Row],[Car Value]]/Table1[[#This Row],[Cars]]</f>
        <v>7252.4625592666807</v>
      </c>
      <c r="BG68" s="34">
        <f t="shared" ca="1" si="31"/>
        <v>0</v>
      </c>
      <c r="BN68" s="16">
        <f ca="1">Table1[[#This Row],[Mortage Value]]/Table1[[#This Row],[Value of House]]</f>
        <v>0.93651298125655602</v>
      </c>
      <c r="BO68" s="1">
        <f t="shared" ca="1" si="22"/>
        <v>0</v>
      </c>
      <c r="BP68" s="1"/>
      <c r="BS68" s="33">
        <f t="shared" ca="1" si="40"/>
        <v>0</v>
      </c>
      <c r="BT68" s="33">
        <f t="shared" ca="1" si="41"/>
        <v>0</v>
      </c>
      <c r="BU68" s="33">
        <f t="shared" ca="1" si="42"/>
        <v>0</v>
      </c>
      <c r="BV68" s="33">
        <f t="shared" ca="1" si="43"/>
        <v>0</v>
      </c>
      <c r="BW68" s="33">
        <f t="shared" ca="1" si="44"/>
        <v>0</v>
      </c>
      <c r="BX68" s="33">
        <f t="shared" ca="1" si="45"/>
        <v>17484</v>
      </c>
      <c r="BZ68" s="33">
        <f t="shared" ca="1" si="32"/>
        <v>0</v>
      </c>
      <c r="CA68" s="33">
        <f t="shared" ca="1" si="33"/>
        <v>17484</v>
      </c>
      <c r="CB68" s="33">
        <f t="shared" ca="1" si="34"/>
        <v>0</v>
      </c>
      <c r="CC68" s="33">
        <f t="shared" ca="1" si="35"/>
        <v>0</v>
      </c>
      <c r="CD68" s="33">
        <f t="shared" ca="1" si="36"/>
        <v>0</v>
      </c>
      <c r="CE68" s="34">
        <f t="shared" ca="1" si="46"/>
        <v>0</v>
      </c>
      <c r="CG68" s="33">
        <f t="shared" ca="1" si="39"/>
        <v>1</v>
      </c>
      <c r="CH68" s="7"/>
      <c r="CJ68" s="34">
        <f t="shared" ca="1" si="38"/>
        <v>33</v>
      </c>
    </row>
    <row r="69" spans="1:88" x14ac:dyDescent="0.25">
      <c r="A69" s="1">
        <f t="shared" ca="1" si="1"/>
        <v>1</v>
      </c>
      <c r="B69" s="1" t="str">
        <f t="shared" ca="1" si="2"/>
        <v>Men</v>
      </c>
      <c r="C69" s="1">
        <f t="shared" ca="1" si="3"/>
        <v>44</v>
      </c>
      <c r="D69" s="1">
        <f t="shared" ca="1" si="4"/>
        <v>6</v>
      </c>
      <c r="E69" s="1" t="str">
        <f t="shared" ca="1" si="5"/>
        <v>Architecture</v>
      </c>
      <c r="F69" s="1">
        <f t="shared" ca="1" si="6"/>
        <v>2</v>
      </c>
      <c r="G69" s="1" t="str">
        <f t="shared" ca="1" si="7"/>
        <v>Civil Engineering</v>
      </c>
      <c r="H69" s="1">
        <f t="shared" ca="1" si="8"/>
        <v>0</v>
      </c>
      <c r="I69" s="1">
        <f t="shared" ca="1" si="0"/>
        <v>2</v>
      </c>
      <c r="J69" s="1">
        <f t="shared" ca="1" si="9"/>
        <v>17616</v>
      </c>
      <c r="K69" s="1">
        <f t="shared" ca="1" si="10"/>
        <v>1</v>
      </c>
      <c r="L69" s="1" t="str">
        <f t="shared" ca="1" si="11"/>
        <v>Ganesh Nagar</v>
      </c>
      <c r="M69" s="1">
        <f t="shared" ca="1" si="47"/>
        <v>52848</v>
      </c>
      <c r="N69" s="1">
        <f t="shared" ca="1" si="13"/>
        <v>18049.455212515568</v>
      </c>
      <c r="O69" s="1">
        <f t="shared" ca="1" si="48"/>
        <v>2984.1540344816708</v>
      </c>
      <c r="P69" s="1">
        <f t="shared" ca="1" si="15"/>
        <v>1923</v>
      </c>
      <c r="Q69" s="1">
        <f t="shared" ca="1" si="49"/>
        <v>10427.527332705866</v>
      </c>
      <c r="R69">
        <f t="shared" ca="1" si="50"/>
        <v>13020.178678744491</v>
      </c>
      <c r="S69" s="1">
        <f t="shared" ca="1" si="51"/>
        <v>68852.332713226162</v>
      </c>
      <c r="T69" s="1">
        <f t="shared" ca="1" si="52"/>
        <v>30399.982545221435</v>
      </c>
      <c r="U69" s="1">
        <f t="shared" ca="1" si="53"/>
        <v>38452.350168004727</v>
      </c>
      <c r="X69" s="33">
        <f t="shared" ca="1" si="23"/>
        <v>1</v>
      </c>
      <c r="Y69" s="33">
        <f t="shared" ca="1" si="24"/>
        <v>0</v>
      </c>
      <c r="Z69" s="33"/>
      <c r="AA69" s="33"/>
      <c r="AO69" s="33">
        <f t="shared" ca="1" si="25"/>
        <v>0</v>
      </c>
      <c r="AP69" s="33">
        <f t="shared" ca="1" si="26"/>
        <v>0</v>
      </c>
      <c r="AQ69" s="33">
        <f t="shared" ca="1" si="27"/>
        <v>1</v>
      </c>
      <c r="AR69" s="33">
        <f t="shared" ca="1" si="28"/>
        <v>0</v>
      </c>
      <c r="AS69" s="33">
        <f t="shared" ca="1" si="29"/>
        <v>0</v>
      </c>
      <c r="AT69" s="34">
        <f t="shared" ca="1" si="30"/>
        <v>0</v>
      </c>
      <c r="AU69" s="33"/>
      <c r="AV69" s="1"/>
      <c r="AW69" s="1"/>
      <c r="AX69" s="1"/>
      <c r="AY69" s="1"/>
      <c r="AZ69" s="1"/>
      <c r="BD69" s="34">
        <f ca="1">Table1[[#This Row],[Car Value]]/Table1[[#This Row],[Cars]]</f>
        <v>1492.0770172408354</v>
      </c>
      <c r="BG69" s="34">
        <f t="shared" ca="1" si="31"/>
        <v>0</v>
      </c>
      <c r="BN69" s="16">
        <f ca="1">Table1[[#This Row],[Mortage Value]]/Table1[[#This Row],[Value of House]]</f>
        <v>0.34153525606485707</v>
      </c>
      <c r="BO69" s="1">
        <f t="shared" ca="1" si="22"/>
        <v>0</v>
      </c>
      <c r="BP69" s="1"/>
      <c r="BS69" s="33">
        <f t="shared" ca="1" si="40"/>
        <v>0</v>
      </c>
      <c r="BT69" s="33">
        <f t="shared" ca="1" si="41"/>
        <v>0</v>
      </c>
      <c r="BU69" s="33">
        <f t="shared" ca="1" si="42"/>
        <v>0</v>
      </c>
      <c r="BV69" s="33">
        <f t="shared" ca="1" si="43"/>
        <v>0</v>
      </c>
      <c r="BW69" s="33">
        <f t="shared" ca="1" si="44"/>
        <v>19622</v>
      </c>
      <c r="BX69" s="33">
        <f t="shared" ca="1" si="45"/>
        <v>0</v>
      </c>
      <c r="BZ69" s="33">
        <f t="shared" ca="1" si="32"/>
        <v>0</v>
      </c>
      <c r="CA69" s="33">
        <f t="shared" ca="1" si="33"/>
        <v>0</v>
      </c>
      <c r="CB69" s="33">
        <f t="shared" ca="1" si="34"/>
        <v>19622</v>
      </c>
      <c r="CC69" s="33">
        <f t="shared" ca="1" si="35"/>
        <v>0</v>
      </c>
      <c r="CD69" s="33">
        <f t="shared" ca="1" si="36"/>
        <v>0</v>
      </c>
      <c r="CE69" s="34">
        <f t="shared" ca="1" si="46"/>
        <v>0</v>
      </c>
      <c r="CG69" s="33">
        <f t="shared" ca="1" si="39"/>
        <v>1</v>
      </c>
      <c r="CH69" s="7"/>
      <c r="CJ69" s="34">
        <f t="shared" ca="1" si="38"/>
        <v>0</v>
      </c>
    </row>
    <row r="70" spans="1:88" x14ac:dyDescent="0.25">
      <c r="A70" s="1">
        <f t="shared" ca="1" si="1"/>
        <v>1</v>
      </c>
      <c r="B70" s="1" t="str">
        <f t="shared" ca="1" si="2"/>
        <v>Men</v>
      </c>
      <c r="C70" s="1">
        <f t="shared" ca="1" si="3"/>
        <v>45</v>
      </c>
      <c r="D70" s="1">
        <f t="shared" ca="1" si="4"/>
        <v>2</v>
      </c>
      <c r="E70" s="1" t="str">
        <f t="shared" ca="1" si="5"/>
        <v>Construction</v>
      </c>
      <c r="F70" s="1">
        <f t="shared" ca="1" si="6"/>
        <v>5</v>
      </c>
      <c r="G70" s="1" t="str">
        <f t="shared" ca="1" si="7"/>
        <v>Other</v>
      </c>
      <c r="H70" s="1">
        <f t="shared" ca="1" si="8"/>
        <v>2</v>
      </c>
      <c r="I70" s="1">
        <f t="shared" ca="1" si="0"/>
        <v>2</v>
      </c>
      <c r="J70" s="1">
        <f t="shared" ca="1" si="9"/>
        <v>20327</v>
      </c>
      <c r="K70" s="1">
        <f t="shared" ca="1" si="10"/>
        <v>6</v>
      </c>
      <c r="L70" s="1" t="str">
        <f t="shared" ca="1" si="11"/>
        <v>Bhandup Station road</v>
      </c>
      <c r="M70" s="1">
        <f t="shared" ca="1" si="47"/>
        <v>101635</v>
      </c>
      <c r="N70" s="1">
        <f t="shared" ca="1" si="13"/>
        <v>66437.409051950264</v>
      </c>
      <c r="O70" s="1">
        <f t="shared" ca="1" si="48"/>
        <v>28257.118371355806</v>
      </c>
      <c r="P70" s="1">
        <f t="shared" ca="1" si="15"/>
        <v>26540</v>
      </c>
      <c r="Q70" s="1">
        <f t="shared" ca="1" si="49"/>
        <v>6651.7947277751719</v>
      </c>
      <c r="R70">
        <f t="shared" ca="1" si="50"/>
        <v>30007.009944517846</v>
      </c>
      <c r="S70" s="1">
        <f t="shared" ca="1" si="51"/>
        <v>159899.12831587365</v>
      </c>
      <c r="T70" s="1">
        <f t="shared" ca="1" si="52"/>
        <v>99629.203779725431</v>
      </c>
      <c r="U70" s="1">
        <f t="shared" ca="1" si="53"/>
        <v>60269.924536148217</v>
      </c>
      <c r="X70" s="33">
        <f t="shared" ca="1" si="23"/>
        <v>1</v>
      </c>
      <c r="Y70" s="33">
        <f t="shared" ca="1" si="24"/>
        <v>0</v>
      </c>
      <c r="Z70" s="33"/>
      <c r="AA70" s="33"/>
      <c r="AO70" s="33">
        <f t="shared" ca="1" si="25"/>
        <v>0</v>
      </c>
      <c r="AP70" s="33">
        <f t="shared" ca="1" si="26"/>
        <v>0</v>
      </c>
      <c r="AQ70" s="33">
        <f t="shared" ca="1" si="27"/>
        <v>0</v>
      </c>
      <c r="AR70" s="33">
        <f t="shared" ca="1" si="28"/>
        <v>0</v>
      </c>
      <c r="AS70" s="33">
        <f t="shared" ca="1" si="29"/>
        <v>1</v>
      </c>
      <c r="AT70" s="34">
        <f t="shared" ca="1" si="30"/>
        <v>0</v>
      </c>
      <c r="AU70" s="33"/>
      <c r="AV70" s="1"/>
      <c r="AW70" s="1"/>
      <c r="AX70" s="1"/>
      <c r="AY70" s="1"/>
      <c r="AZ70" s="1"/>
      <c r="BD70" s="34">
        <f ca="1">Table1[[#This Row],[Car Value]]/Table1[[#This Row],[Cars]]</f>
        <v>14128.559185677903</v>
      </c>
      <c r="BG70" s="34">
        <f t="shared" ca="1" si="31"/>
        <v>0</v>
      </c>
      <c r="BN70" s="16">
        <f ca="1">Table1[[#This Row],[Mortage Value]]/Table1[[#This Row],[Value of House]]</f>
        <v>0.6536863192005733</v>
      </c>
      <c r="BO70" s="1">
        <f t="shared" ca="1" si="22"/>
        <v>0</v>
      </c>
      <c r="BP70" s="1"/>
      <c r="BS70" s="33">
        <f t="shared" ca="1" si="40"/>
        <v>17616</v>
      </c>
      <c r="BT70" s="33">
        <f t="shared" ca="1" si="41"/>
        <v>0</v>
      </c>
      <c r="BU70" s="33">
        <f t="shared" ca="1" si="42"/>
        <v>0</v>
      </c>
      <c r="BV70" s="33">
        <f t="shared" ca="1" si="43"/>
        <v>0</v>
      </c>
      <c r="BW70" s="33">
        <f t="shared" ca="1" si="44"/>
        <v>0</v>
      </c>
      <c r="BX70" s="33">
        <f t="shared" ca="1" si="45"/>
        <v>0</v>
      </c>
      <c r="BZ70" s="33">
        <f t="shared" ca="1" si="32"/>
        <v>0</v>
      </c>
      <c r="CA70" s="33">
        <f t="shared" ca="1" si="33"/>
        <v>0</v>
      </c>
      <c r="CB70" s="33">
        <f t="shared" ca="1" si="34"/>
        <v>0</v>
      </c>
      <c r="CC70" s="33">
        <f t="shared" ca="1" si="35"/>
        <v>0</v>
      </c>
      <c r="CD70" s="33">
        <f t="shared" ca="1" si="36"/>
        <v>17616</v>
      </c>
      <c r="CE70" s="34">
        <f t="shared" ca="1" si="46"/>
        <v>0</v>
      </c>
      <c r="CG70" s="33">
        <f t="shared" ca="1" si="39"/>
        <v>1</v>
      </c>
      <c r="CH70" s="7"/>
      <c r="CJ70" s="34">
        <f t="shared" ca="1" si="38"/>
        <v>42</v>
      </c>
    </row>
    <row r="71" spans="1:88" x14ac:dyDescent="0.25">
      <c r="A71" s="1">
        <f t="shared" ca="1" si="1"/>
        <v>2</v>
      </c>
      <c r="B71" s="1" t="str">
        <f t="shared" ca="1" si="2"/>
        <v>Women</v>
      </c>
      <c r="C71" s="1">
        <f t="shared" ca="1" si="3"/>
        <v>39</v>
      </c>
      <c r="D71" s="1">
        <f t="shared" ca="1" si="4"/>
        <v>5</v>
      </c>
      <c r="E71" s="1" t="str">
        <f t="shared" ca="1" si="5"/>
        <v xml:space="preserve">General work </v>
      </c>
      <c r="F71" s="1">
        <f t="shared" ca="1" si="6"/>
        <v>6</v>
      </c>
      <c r="G71" s="1" t="str">
        <f t="shared" ca="1" si="7"/>
        <v>Architech</v>
      </c>
      <c r="H71" s="1">
        <f t="shared" ca="1" si="8"/>
        <v>0</v>
      </c>
      <c r="I71" s="1">
        <f t="shared" ref="I71:I134" ca="1" si="54">RANDBETWEEN(1,2)</f>
        <v>1</v>
      </c>
      <c r="J71" s="1">
        <f t="shared" ca="1" si="9"/>
        <v>34026</v>
      </c>
      <c r="K71" s="1">
        <f t="shared" ca="1" si="10"/>
        <v>5</v>
      </c>
      <c r="L71" s="1" t="str">
        <f t="shared" ca="1" si="11"/>
        <v>Shivaji Talao</v>
      </c>
      <c r="M71" s="1">
        <f t="shared" ca="1" si="47"/>
        <v>204156</v>
      </c>
      <c r="N71" s="1">
        <f t="shared" ca="1" si="13"/>
        <v>114440.60256599245</v>
      </c>
      <c r="O71" s="1">
        <f t="shared" ca="1" si="48"/>
        <v>22719.135500224053</v>
      </c>
      <c r="P71" s="1">
        <f t="shared" ca="1" si="15"/>
        <v>7012</v>
      </c>
      <c r="Q71" s="1">
        <f t="shared" ca="1" si="49"/>
        <v>6188.5325930445642</v>
      </c>
      <c r="R71">
        <f t="shared" ca="1" si="50"/>
        <v>33343.526079748801</v>
      </c>
      <c r="S71" s="1">
        <f t="shared" ca="1" si="51"/>
        <v>260218.66157997283</v>
      </c>
      <c r="T71" s="1">
        <f t="shared" ca="1" si="52"/>
        <v>127641.13515903702</v>
      </c>
      <c r="U71" s="1">
        <f t="shared" ca="1" si="53"/>
        <v>132577.52642093581</v>
      </c>
      <c r="X71" s="33">
        <f t="shared" ca="1" si="23"/>
        <v>1</v>
      </c>
      <c r="Y71" s="33">
        <f t="shared" ca="1" si="24"/>
        <v>0</v>
      </c>
      <c r="Z71" s="33"/>
      <c r="AA71" s="33"/>
      <c r="AO71" s="33">
        <f t="shared" ca="1" si="25"/>
        <v>0</v>
      </c>
      <c r="AP71" s="33">
        <f t="shared" ca="1" si="26"/>
        <v>0</v>
      </c>
      <c r="AQ71" s="33">
        <f t="shared" ca="1" si="27"/>
        <v>0</v>
      </c>
      <c r="AR71" s="33">
        <f t="shared" ca="1" si="28"/>
        <v>1</v>
      </c>
      <c r="AS71" s="33">
        <f t="shared" ca="1" si="29"/>
        <v>0</v>
      </c>
      <c r="AT71" s="34">
        <f t="shared" ca="1" si="30"/>
        <v>0</v>
      </c>
      <c r="AU71" s="33"/>
      <c r="AV71" s="1"/>
      <c r="AW71" s="1"/>
      <c r="AX71" s="1"/>
      <c r="AY71" s="1"/>
      <c r="AZ71" s="1"/>
      <c r="BD71" s="34">
        <f ca="1">Table1[[#This Row],[Car Value]]/Table1[[#This Row],[Cars]]</f>
        <v>22719.135500224053</v>
      </c>
      <c r="BG71" s="34">
        <f t="shared" ca="1" si="31"/>
        <v>0</v>
      </c>
      <c r="BN71" s="16">
        <f ca="1">Table1[[#This Row],[Mortage Value]]/Table1[[#This Row],[Value of House]]</f>
        <v>0.56055468644562223</v>
      </c>
      <c r="BO71" s="1">
        <f t="shared" ca="1" si="22"/>
        <v>0</v>
      </c>
      <c r="BP71" s="1"/>
      <c r="BS71" s="33">
        <f t="shared" ca="1" si="40"/>
        <v>0</v>
      </c>
      <c r="BT71" s="33">
        <f t="shared" ca="1" si="41"/>
        <v>0</v>
      </c>
      <c r="BU71" s="33">
        <f t="shared" ca="1" si="42"/>
        <v>0</v>
      </c>
      <c r="BV71" s="33">
        <f t="shared" ca="1" si="43"/>
        <v>20327</v>
      </c>
      <c r="BW71" s="33">
        <f t="shared" ca="1" si="44"/>
        <v>0</v>
      </c>
      <c r="BX71" s="33">
        <f t="shared" ca="1" si="45"/>
        <v>0</v>
      </c>
      <c r="BZ71" s="33">
        <f t="shared" ca="1" si="32"/>
        <v>0</v>
      </c>
      <c r="CA71" s="33">
        <f t="shared" ca="1" si="33"/>
        <v>0</v>
      </c>
      <c r="CB71" s="33">
        <f t="shared" ca="1" si="34"/>
        <v>0</v>
      </c>
      <c r="CC71" s="33">
        <f t="shared" ca="1" si="35"/>
        <v>20327</v>
      </c>
      <c r="CD71" s="33">
        <f t="shared" ca="1" si="36"/>
        <v>0</v>
      </c>
      <c r="CE71" s="34">
        <f t="shared" ca="1" si="46"/>
        <v>0</v>
      </c>
      <c r="CG71" s="33">
        <f t="shared" ca="1" si="39"/>
        <v>1</v>
      </c>
      <c r="CH71" s="7"/>
      <c r="CJ71" s="34">
        <f t="shared" ca="1" si="38"/>
        <v>44</v>
      </c>
    </row>
    <row r="72" spans="1:88" x14ac:dyDescent="0.25">
      <c r="A72" s="1">
        <f t="shared" ref="A72:A135" ca="1" si="55">RANDBETWEEN(1,2)</f>
        <v>2</v>
      </c>
      <c r="B72" s="1" t="str">
        <f t="shared" ref="B72:B135" ca="1" si="56">IF(A72=1,"Men","Women")</f>
        <v>Women</v>
      </c>
      <c r="C72" s="1">
        <f t="shared" ref="C72:C135" ca="1" si="57">RANDBETWEEN(25,45)</f>
        <v>37</v>
      </c>
      <c r="D72" s="1">
        <f t="shared" ref="D72:D135" ca="1" si="58">RANDBETWEEN(1,6)</f>
        <v>5</v>
      </c>
      <c r="E72" s="1" t="str">
        <f t="shared" ref="E72:E135" ca="1" si="59">VLOOKUP(D72,$AB$7:$AC$12,2)</f>
        <v xml:space="preserve">General work </v>
      </c>
      <c r="F72" s="1">
        <f t="shared" ref="F72:F135" ca="1" si="60">RANDBETWEEN(1,6)</f>
        <v>6</v>
      </c>
      <c r="G72" s="1" t="str">
        <f t="shared" ref="G72:G135" ca="1" si="61">VLOOKUP(F72,$AE$7:$AF$12,2)</f>
        <v>Architech</v>
      </c>
      <c r="H72" s="1">
        <f t="shared" ref="H72:H135" ca="1" si="62">RANDBETWEEN(0,4)</f>
        <v>0</v>
      </c>
      <c r="I72" s="1">
        <f t="shared" ca="1" si="54"/>
        <v>1</v>
      </c>
      <c r="J72" s="1">
        <f t="shared" ref="J72:J135" ca="1" si="63">RANDBETWEEN(15000,35000)</f>
        <v>34927</v>
      </c>
      <c r="K72" s="1">
        <f t="shared" ref="K72:K135" ca="1" si="64">RANDBETWEEN(1,7)</f>
        <v>7</v>
      </c>
      <c r="L72" s="1" t="str">
        <f t="shared" ref="L72:L135" ca="1" si="65">VLOOKUP(K72,$AH$7:$AI$13,2)</f>
        <v>Tank Road</v>
      </c>
      <c r="M72" s="1">
        <f t="shared" ca="1" si="47"/>
        <v>174635</v>
      </c>
      <c r="N72" s="1">
        <f t="shared" ref="N72:N135" ca="1" si="66">RAND()*M72</f>
        <v>122982.23306638592</v>
      </c>
      <c r="O72" s="1">
        <f t="shared" ca="1" si="48"/>
        <v>583.29951507241856</v>
      </c>
      <c r="P72" s="1">
        <f t="shared" ref="P72:P135" ca="1" si="67">RANDBETWEEN(0,O72)</f>
        <v>56</v>
      </c>
      <c r="Q72" s="1">
        <f t="shared" ca="1" si="49"/>
        <v>64522.119887286543</v>
      </c>
      <c r="R72">
        <f t="shared" ca="1" si="50"/>
        <v>15930.236718421023</v>
      </c>
      <c r="S72" s="1">
        <f t="shared" ca="1" si="51"/>
        <v>191148.53623349345</v>
      </c>
      <c r="T72" s="1">
        <f t="shared" ca="1" si="52"/>
        <v>187560.35295367247</v>
      </c>
      <c r="U72" s="1">
        <f t="shared" ca="1" si="53"/>
        <v>3588.1832798209798</v>
      </c>
      <c r="X72" s="33">
        <f t="shared" ca="1" si="23"/>
        <v>0</v>
      </c>
      <c r="Y72" s="33">
        <f t="shared" ca="1" si="24"/>
        <v>1</v>
      </c>
      <c r="Z72" s="33"/>
      <c r="AA72" s="33"/>
      <c r="AO72" s="33">
        <f t="shared" ca="1" si="25"/>
        <v>0</v>
      </c>
      <c r="AP72" s="33">
        <f t="shared" ca="1" si="26"/>
        <v>0</v>
      </c>
      <c r="AQ72" s="33">
        <f t="shared" ca="1" si="27"/>
        <v>0</v>
      </c>
      <c r="AR72" s="33">
        <f t="shared" ca="1" si="28"/>
        <v>0</v>
      </c>
      <c r="AS72" s="33">
        <f t="shared" ca="1" si="29"/>
        <v>0</v>
      </c>
      <c r="AT72" s="34">
        <f t="shared" ca="1" si="30"/>
        <v>0</v>
      </c>
      <c r="AU72" s="33"/>
      <c r="AV72" s="1"/>
      <c r="AW72" s="1"/>
      <c r="AX72" s="1"/>
      <c r="AY72" s="1"/>
      <c r="AZ72" s="1"/>
      <c r="BD72" s="34">
        <f ca="1">Table1[[#This Row],[Car Value]]/Table1[[#This Row],[Cars]]</f>
        <v>583.29951507241856</v>
      </c>
      <c r="BG72" s="34">
        <f t="shared" ca="1" si="31"/>
        <v>0</v>
      </c>
      <c r="BN72" s="16">
        <f ca="1">Table1[[#This Row],[Mortage Value]]/Table1[[#This Row],[Value of House]]</f>
        <v>0.70422442847302036</v>
      </c>
      <c r="BO72" s="1">
        <f t="shared" ref="BO72:BO135" ca="1" si="68">IF(BN72&lt;$BP$7,1,0)</f>
        <v>0</v>
      </c>
      <c r="BP72" s="1"/>
      <c r="BS72" s="33">
        <f t="shared" ca="1" si="40"/>
        <v>0</v>
      </c>
      <c r="BT72" s="33">
        <f t="shared" ca="1" si="41"/>
        <v>0</v>
      </c>
      <c r="BU72" s="33">
        <f t="shared" ca="1" si="42"/>
        <v>34026</v>
      </c>
      <c r="BV72" s="33">
        <f t="shared" ca="1" si="43"/>
        <v>0</v>
      </c>
      <c r="BW72" s="33">
        <f t="shared" ca="1" si="44"/>
        <v>0</v>
      </c>
      <c r="BX72" s="33">
        <f t="shared" ca="1" si="45"/>
        <v>0</v>
      </c>
      <c r="BZ72" s="33">
        <f t="shared" ca="1" si="32"/>
        <v>0</v>
      </c>
      <c r="CA72" s="33">
        <f t="shared" ca="1" si="33"/>
        <v>0</v>
      </c>
      <c r="CB72" s="33">
        <f t="shared" ca="1" si="34"/>
        <v>0</v>
      </c>
      <c r="CC72" s="33">
        <f t="shared" ca="1" si="35"/>
        <v>0</v>
      </c>
      <c r="CD72" s="33">
        <f t="shared" ca="1" si="36"/>
        <v>0</v>
      </c>
      <c r="CE72" s="34">
        <f t="shared" ca="1" si="46"/>
        <v>0</v>
      </c>
      <c r="CG72" s="33">
        <f t="shared" ca="1" si="39"/>
        <v>1</v>
      </c>
      <c r="CH72" s="7"/>
      <c r="CJ72" s="34">
        <f t="shared" ca="1" si="38"/>
        <v>45</v>
      </c>
    </row>
    <row r="73" spans="1:88" x14ac:dyDescent="0.25">
      <c r="A73" s="1">
        <f t="shared" ca="1" si="55"/>
        <v>1</v>
      </c>
      <c r="B73" s="1" t="str">
        <f t="shared" ca="1" si="56"/>
        <v>Men</v>
      </c>
      <c r="C73" s="1">
        <f t="shared" ca="1" si="57"/>
        <v>40</v>
      </c>
      <c r="D73" s="1">
        <f t="shared" ca="1" si="58"/>
        <v>1</v>
      </c>
      <c r="E73" s="1" t="str">
        <f t="shared" ca="1" si="59"/>
        <v>Health</v>
      </c>
      <c r="F73" s="1">
        <f t="shared" ca="1" si="60"/>
        <v>3</v>
      </c>
      <c r="G73" s="1" t="str">
        <f t="shared" ca="1" si="61"/>
        <v>B.ED</v>
      </c>
      <c r="H73" s="1">
        <f t="shared" ca="1" si="62"/>
        <v>0</v>
      </c>
      <c r="I73" s="1">
        <f t="shared" ca="1" si="54"/>
        <v>2</v>
      </c>
      <c r="J73" s="1">
        <f t="shared" ca="1" si="63"/>
        <v>17428</v>
      </c>
      <c r="K73" s="1">
        <f t="shared" ca="1" si="64"/>
        <v>3</v>
      </c>
      <c r="L73" s="1" t="str">
        <f t="shared" ca="1" si="65"/>
        <v>Nardas Nagar</v>
      </c>
      <c r="M73" s="1">
        <f t="shared" ca="1" si="47"/>
        <v>52284</v>
      </c>
      <c r="N73" s="1">
        <f t="shared" ca="1" si="66"/>
        <v>42785.509003331397</v>
      </c>
      <c r="O73" s="1">
        <f t="shared" ca="1" si="48"/>
        <v>16117.730238703656</v>
      </c>
      <c r="P73" s="1">
        <f t="shared" ca="1" si="67"/>
        <v>13522</v>
      </c>
      <c r="Q73" s="1">
        <f t="shared" ca="1" si="49"/>
        <v>34537.86182818417</v>
      </c>
      <c r="R73">
        <f t="shared" ca="1" si="50"/>
        <v>23156.902442339611</v>
      </c>
      <c r="S73" s="1">
        <f t="shared" ca="1" si="51"/>
        <v>91558.632681043266</v>
      </c>
      <c r="T73" s="1">
        <f t="shared" ca="1" si="52"/>
        <v>90845.370831515567</v>
      </c>
      <c r="U73" s="1">
        <f t="shared" ca="1" si="53"/>
        <v>713.26184952769836</v>
      </c>
      <c r="X73" s="33">
        <f t="shared" ref="X73:X136" ca="1" si="69">IF(B72="Men",1,0)</f>
        <v>0</v>
      </c>
      <c r="Y73" s="33">
        <f t="shared" ref="Y73:Y136" ca="1" si="70">IF(B72="Women",1,0)</f>
        <v>1</v>
      </c>
      <c r="Z73" s="33"/>
      <c r="AA73" s="33"/>
      <c r="AO73" s="33">
        <f t="shared" ref="AO73:AO136" ca="1" si="71">IF(E72="Teaching",1,0)</f>
        <v>0</v>
      </c>
      <c r="AP73" s="33">
        <f t="shared" ref="AP73:AP136" ca="1" si="72">IF(E72="IT",1,0)</f>
        <v>0</v>
      </c>
      <c r="AQ73" s="33">
        <f t="shared" ref="AQ73:AQ136" ca="1" si="73">IF(E72="Health",1,0)</f>
        <v>0</v>
      </c>
      <c r="AR73" s="33">
        <f t="shared" ref="AR73:AR136" ca="1" si="74">IF(E72="Construction",1,0)</f>
        <v>0</v>
      </c>
      <c r="AS73" s="33">
        <f t="shared" ref="AS73:AS136" ca="1" si="75">IF(E72="Architecture",1,0)</f>
        <v>0</v>
      </c>
      <c r="AT73" s="34">
        <f t="shared" ref="AT73:AT136" ca="1" si="76">IF(E72="General Work",1,0)</f>
        <v>0</v>
      </c>
      <c r="AU73" s="33"/>
      <c r="AV73" s="1"/>
      <c r="AW73" s="1"/>
      <c r="AX73" s="1"/>
      <c r="AY73" s="1"/>
      <c r="AZ73" s="1"/>
      <c r="BD73" s="34">
        <f ca="1">Table1[[#This Row],[Car Value]]/Table1[[#This Row],[Cars]]</f>
        <v>8058.8651193518281</v>
      </c>
      <c r="BG73" s="34">
        <f t="shared" ref="BG73:BG136" ca="1" si="77">IF(Q71&gt;$BH$8,1,0)</f>
        <v>0</v>
      </c>
      <c r="BN73" s="16">
        <f ca="1">Table1[[#This Row],[Mortage Value]]/Table1[[#This Row],[Value of House]]</f>
        <v>0.81832891521940554</v>
      </c>
      <c r="BO73" s="1">
        <f t="shared" ca="1" si="68"/>
        <v>0</v>
      </c>
      <c r="BP73" s="1"/>
      <c r="BS73" s="33">
        <f t="shared" ca="1" si="40"/>
        <v>0</v>
      </c>
      <c r="BT73" s="33">
        <f t="shared" ca="1" si="41"/>
        <v>34927</v>
      </c>
      <c r="BU73" s="33">
        <f t="shared" ca="1" si="42"/>
        <v>0</v>
      </c>
      <c r="BV73" s="33">
        <f t="shared" ca="1" si="43"/>
        <v>0</v>
      </c>
      <c r="BW73" s="33">
        <f t="shared" ca="1" si="44"/>
        <v>0</v>
      </c>
      <c r="BX73" s="33">
        <f t="shared" ca="1" si="45"/>
        <v>0</v>
      </c>
      <c r="BZ73" s="33">
        <f t="shared" ref="BZ73:BZ136" ca="1" si="78">IF(E72="Teaching",J72,0)</f>
        <v>0</v>
      </c>
      <c r="CA73" s="33">
        <f t="shared" ref="CA73:CA136" ca="1" si="79">IF(E72="IT",J72,0)</f>
        <v>0</v>
      </c>
      <c r="CB73" s="33">
        <f t="shared" ref="CB73:CB136" ca="1" si="80">IF(E72="Health",J72,0)</f>
        <v>0</v>
      </c>
      <c r="CC73" s="33">
        <f t="shared" ref="CC73:CC136" ca="1" si="81">IF(E72="Construction",J72,0)</f>
        <v>0</v>
      </c>
      <c r="CD73" s="33">
        <f t="shared" ref="CD73:CD136" ca="1" si="82">IF(E72="Architecture",J72,0)</f>
        <v>0</v>
      </c>
      <c r="CE73" s="34">
        <f t="shared" ref="CE73:CE136" ca="1" si="83">IF(E72="General Work",J72,0)</f>
        <v>0</v>
      </c>
      <c r="CG73" s="33">
        <f t="shared" ca="1" si="39"/>
        <v>1</v>
      </c>
      <c r="CH73" s="7"/>
      <c r="CJ73" s="34">
        <f t="shared" ref="CJ73:CJ136" ca="1" si="84">IF(U71&gt;CK71,C71,0)</f>
        <v>39</v>
      </c>
    </row>
    <row r="74" spans="1:88" x14ac:dyDescent="0.25">
      <c r="A74" s="1">
        <f t="shared" ca="1" si="55"/>
        <v>2</v>
      </c>
      <c r="B74" s="1" t="str">
        <f t="shared" ca="1" si="56"/>
        <v>Women</v>
      </c>
      <c r="C74" s="1">
        <f t="shared" ca="1" si="57"/>
        <v>40</v>
      </c>
      <c r="D74" s="1">
        <f t="shared" ca="1" si="58"/>
        <v>3</v>
      </c>
      <c r="E74" s="1" t="str">
        <f t="shared" ca="1" si="59"/>
        <v>Teaching</v>
      </c>
      <c r="F74" s="1">
        <f t="shared" ca="1" si="60"/>
        <v>1</v>
      </c>
      <c r="G74" s="1" t="str">
        <f t="shared" ca="1" si="61"/>
        <v>Doctor</v>
      </c>
      <c r="H74" s="1">
        <f t="shared" ca="1" si="62"/>
        <v>3</v>
      </c>
      <c r="I74" s="1">
        <f t="shared" ca="1" si="54"/>
        <v>1</v>
      </c>
      <c r="J74" s="1">
        <f t="shared" ca="1" si="63"/>
        <v>26778</v>
      </c>
      <c r="K74" s="1">
        <f t="shared" ca="1" si="64"/>
        <v>2</v>
      </c>
      <c r="L74" s="1" t="str">
        <f t="shared" ca="1" si="65"/>
        <v>Tembhipada Road</v>
      </c>
      <c r="M74" s="1">
        <f t="shared" ca="1" si="47"/>
        <v>133890</v>
      </c>
      <c r="N74" s="1">
        <f t="shared" ca="1" si="66"/>
        <v>35912.022319968048</v>
      </c>
      <c r="O74" s="1">
        <f t="shared" ca="1" si="48"/>
        <v>12297.994459304762</v>
      </c>
      <c r="P74" s="1">
        <f t="shared" ca="1" si="67"/>
        <v>2315</v>
      </c>
      <c r="Q74" s="1">
        <f t="shared" ca="1" si="49"/>
        <v>14046.844019339067</v>
      </c>
      <c r="R74">
        <f t="shared" ca="1" si="50"/>
        <v>1217.9000426208013</v>
      </c>
      <c r="S74" s="1">
        <f t="shared" ca="1" si="51"/>
        <v>147405.89450192556</v>
      </c>
      <c r="T74" s="1">
        <f t="shared" ca="1" si="52"/>
        <v>52273.866339307118</v>
      </c>
      <c r="U74" s="1">
        <f t="shared" ca="1" si="53"/>
        <v>95132.028162618444</v>
      </c>
      <c r="X74" s="33">
        <f t="shared" ca="1" si="69"/>
        <v>1</v>
      </c>
      <c r="Y74" s="33">
        <f t="shared" ca="1" si="70"/>
        <v>0</v>
      </c>
      <c r="Z74" s="33"/>
      <c r="AA74" s="33"/>
      <c r="AO74" s="33">
        <f t="shared" ca="1" si="71"/>
        <v>0</v>
      </c>
      <c r="AP74" s="33">
        <f t="shared" ca="1" si="72"/>
        <v>0</v>
      </c>
      <c r="AQ74" s="33">
        <f t="shared" ca="1" si="73"/>
        <v>1</v>
      </c>
      <c r="AR74" s="33">
        <f t="shared" ca="1" si="74"/>
        <v>0</v>
      </c>
      <c r="AS74" s="33">
        <f t="shared" ca="1" si="75"/>
        <v>0</v>
      </c>
      <c r="AT74" s="34">
        <f t="shared" ca="1" si="76"/>
        <v>0</v>
      </c>
      <c r="AU74" s="33"/>
      <c r="AV74" s="1"/>
      <c r="AW74" s="1"/>
      <c r="AX74" s="1"/>
      <c r="AY74" s="1"/>
      <c r="AZ74" s="1"/>
      <c r="BD74" s="34">
        <f ca="1">Table1[[#This Row],[Car Value]]/Table1[[#This Row],[Cars]]</f>
        <v>12297.994459304762</v>
      </c>
      <c r="BG74" s="34">
        <f t="shared" ca="1" si="77"/>
        <v>0</v>
      </c>
      <c r="BN74" s="16">
        <f ca="1">Table1[[#This Row],[Mortage Value]]/Table1[[#This Row],[Value of House]]</f>
        <v>0.26822034744916012</v>
      </c>
      <c r="BO74" s="1">
        <f t="shared" ca="1" si="68"/>
        <v>0</v>
      </c>
      <c r="BP74" s="1"/>
      <c r="BS74" s="33">
        <f t="shared" ca="1" si="40"/>
        <v>0</v>
      </c>
      <c r="BT74" s="33">
        <f t="shared" ca="1" si="41"/>
        <v>0</v>
      </c>
      <c r="BU74" s="33">
        <f t="shared" ca="1" si="42"/>
        <v>0</v>
      </c>
      <c r="BV74" s="33">
        <f t="shared" ca="1" si="43"/>
        <v>0</v>
      </c>
      <c r="BW74" s="33">
        <f t="shared" ca="1" si="44"/>
        <v>0</v>
      </c>
      <c r="BX74" s="33">
        <f t="shared" ca="1" si="45"/>
        <v>17428</v>
      </c>
      <c r="BZ74" s="33">
        <f t="shared" ca="1" si="78"/>
        <v>0</v>
      </c>
      <c r="CA74" s="33">
        <f t="shared" ca="1" si="79"/>
        <v>0</v>
      </c>
      <c r="CB74" s="33">
        <f t="shared" ca="1" si="80"/>
        <v>17428</v>
      </c>
      <c r="CC74" s="33">
        <f t="shared" ca="1" si="81"/>
        <v>0</v>
      </c>
      <c r="CD74" s="33">
        <f t="shared" ca="1" si="82"/>
        <v>0</v>
      </c>
      <c r="CE74" s="34">
        <f t="shared" ca="1" si="83"/>
        <v>0</v>
      </c>
      <c r="CG74" s="33">
        <f t="shared" ref="CG74:CG137" ca="1" si="85">IF(T71&gt;J71,1,0)</f>
        <v>1</v>
      </c>
      <c r="CH74" s="7"/>
      <c r="CJ74" s="34">
        <f t="shared" ca="1" si="84"/>
        <v>37</v>
      </c>
    </row>
    <row r="75" spans="1:88" x14ac:dyDescent="0.25">
      <c r="A75" s="1">
        <f t="shared" ca="1" si="55"/>
        <v>1</v>
      </c>
      <c r="B75" s="1" t="str">
        <f t="shared" ca="1" si="56"/>
        <v>Men</v>
      </c>
      <c r="C75" s="1">
        <f t="shared" ca="1" si="57"/>
        <v>39</v>
      </c>
      <c r="D75" s="1">
        <f t="shared" ca="1" si="58"/>
        <v>3</v>
      </c>
      <c r="E75" s="1" t="str">
        <f t="shared" ca="1" si="59"/>
        <v>Teaching</v>
      </c>
      <c r="F75" s="1">
        <f t="shared" ca="1" si="60"/>
        <v>1</v>
      </c>
      <c r="G75" s="1" t="str">
        <f t="shared" ca="1" si="61"/>
        <v>Doctor</v>
      </c>
      <c r="H75" s="1">
        <f t="shared" ca="1" si="62"/>
        <v>2</v>
      </c>
      <c r="I75" s="1">
        <f t="shared" ca="1" si="54"/>
        <v>1</v>
      </c>
      <c r="J75" s="1">
        <f t="shared" ca="1" si="63"/>
        <v>25679</v>
      </c>
      <c r="K75" s="1">
        <f t="shared" ca="1" si="64"/>
        <v>2</v>
      </c>
      <c r="L75" s="1" t="str">
        <f t="shared" ca="1" si="65"/>
        <v>Tembhipada Road</v>
      </c>
      <c r="M75" s="1">
        <f t="shared" ca="1" si="47"/>
        <v>154074</v>
      </c>
      <c r="N75" s="1">
        <f t="shared" ca="1" si="66"/>
        <v>85487.005650496663</v>
      </c>
      <c r="O75" s="1">
        <f t="shared" ca="1" si="48"/>
        <v>14178.671212020176</v>
      </c>
      <c r="P75" s="1">
        <f t="shared" ca="1" si="67"/>
        <v>1480</v>
      </c>
      <c r="Q75" s="1">
        <f t="shared" ca="1" si="49"/>
        <v>6928.166487636131</v>
      </c>
      <c r="R75">
        <f t="shared" ca="1" si="50"/>
        <v>7112.1092436070303</v>
      </c>
      <c r="S75" s="1">
        <f t="shared" ca="1" si="51"/>
        <v>175364.78045562722</v>
      </c>
      <c r="T75" s="1">
        <f t="shared" ca="1" si="52"/>
        <v>93895.172138132795</v>
      </c>
      <c r="U75" s="1">
        <f t="shared" ca="1" si="53"/>
        <v>81469.608317494421</v>
      </c>
      <c r="X75" s="33">
        <f t="shared" ca="1" si="69"/>
        <v>0</v>
      </c>
      <c r="Y75" s="33">
        <f t="shared" ca="1" si="70"/>
        <v>1</v>
      </c>
      <c r="Z75" s="33"/>
      <c r="AA75" s="33"/>
      <c r="AO75" s="33">
        <f t="shared" ca="1" si="71"/>
        <v>1</v>
      </c>
      <c r="AP75" s="33">
        <f t="shared" ca="1" si="72"/>
        <v>0</v>
      </c>
      <c r="AQ75" s="33">
        <f t="shared" ca="1" si="73"/>
        <v>0</v>
      </c>
      <c r="AR75" s="33">
        <f t="shared" ca="1" si="74"/>
        <v>0</v>
      </c>
      <c r="AS75" s="33">
        <f t="shared" ca="1" si="75"/>
        <v>0</v>
      </c>
      <c r="AT75" s="34">
        <f t="shared" ca="1" si="76"/>
        <v>0</v>
      </c>
      <c r="AU75" s="33"/>
      <c r="AV75" s="1"/>
      <c r="AW75" s="1"/>
      <c r="AX75" s="1"/>
      <c r="AY75" s="1"/>
      <c r="AZ75" s="1"/>
      <c r="BD75" s="34">
        <f ca="1">Table1[[#This Row],[Car Value]]/Table1[[#This Row],[Cars]]</f>
        <v>14178.671212020176</v>
      </c>
      <c r="BG75" s="34">
        <f t="shared" ca="1" si="77"/>
        <v>0</v>
      </c>
      <c r="BN75" s="16">
        <f ca="1">Table1[[#This Row],[Mortage Value]]/Table1[[#This Row],[Value of House]]</f>
        <v>0.55484381304111441</v>
      </c>
      <c r="BO75" s="1">
        <f t="shared" ca="1" si="68"/>
        <v>0</v>
      </c>
      <c r="BP75" s="1"/>
      <c r="BS75" s="33">
        <f t="shared" ref="BS75:BS138" ca="1" si="86">IF(L74="Ganesh Nagar",J74,0)</f>
        <v>0</v>
      </c>
      <c r="BT75" s="33">
        <f t="shared" ref="BT75:BT138" ca="1" si="87">IF(L74="Tank Road",J74,0)</f>
        <v>0</v>
      </c>
      <c r="BU75" s="33">
        <f t="shared" ref="BU75:BU138" ca="1" si="88">IF(L74="Shivaji Talao",J74,0)</f>
        <v>0</v>
      </c>
      <c r="BV75" s="33">
        <f t="shared" ref="BV75:BV83" ca="1" si="89">IF(L74="Bhandup Station Road",J74,0)</f>
        <v>0</v>
      </c>
      <c r="BW75" s="33">
        <f t="shared" ref="BW75:BW138" ca="1" si="90">IF(L74="Sarvoday Nagar",J74,0)</f>
        <v>0</v>
      </c>
      <c r="BX75" s="33">
        <f t="shared" ref="BX75:BX138" ca="1" si="91">IF(L74="Nardas Nagar",J74,0)</f>
        <v>0</v>
      </c>
      <c r="BZ75" s="33">
        <f t="shared" ca="1" si="78"/>
        <v>26778</v>
      </c>
      <c r="CA75" s="33">
        <f t="shared" ca="1" si="79"/>
        <v>0</v>
      </c>
      <c r="CB75" s="33">
        <f t="shared" ca="1" si="80"/>
        <v>0</v>
      </c>
      <c r="CC75" s="33">
        <f t="shared" ca="1" si="81"/>
        <v>0</v>
      </c>
      <c r="CD75" s="33">
        <f t="shared" ca="1" si="82"/>
        <v>0</v>
      </c>
      <c r="CE75" s="34">
        <f t="shared" ca="1" si="83"/>
        <v>0</v>
      </c>
      <c r="CG75" s="33">
        <f t="shared" ca="1" si="85"/>
        <v>1</v>
      </c>
      <c r="CH75" s="7"/>
      <c r="CJ75" s="34">
        <f t="shared" ca="1" si="84"/>
        <v>40</v>
      </c>
    </row>
    <row r="76" spans="1:88" x14ac:dyDescent="0.25">
      <c r="A76" s="1">
        <f t="shared" ca="1" si="55"/>
        <v>2</v>
      </c>
      <c r="B76" s="1" t="str">
        <f t="shared" ca="1" si="56"/>
        <v>Women</v>
      </c>
      <c r="C76" s="1">
        <f t="shared" ca="1" si="57"/>
        <v>33</v>
      </c>
      <c r="D76" s="1">
        <f t="shared" ca="1" si="58"/>
        <v>5</v>
      </c>
      <c r="E76" s="1" t="str">
        <f t="shared" ca="1" si="59"/>
        <v xml:space="preserve">General work </v>
      </c>
      <c r="F76" s="1">
        <f t="shared" ca="1" si="60"/>
        <v>2</v>
      </c>
      <c r="G76" s="1" t="str">
        <f t="shared" ca="1" si="61"/>
        <v>Civil Engineering</v>
      </c>
      <c r="H76" s="1">
        <f t="shared" ca="1" si="62"/>
        <v>3</v>
      </c>
      <c r="I76" s="1">
        <f t="shared" ca="1" si="54"/>
        <v>1</v>
      </c>
      <c r="J76" s="1">
        <f t="shared" ca="1" si="63"/>
        <v>19400</v>
      </c>
      <c r="K76" s="1">
        <f t="shared" ca="1" si="64"/>
        <v>3</v>
      </c>
      <c r="L76" s="1" t="str">
        <f t="shared" ca="1" si="65"/>
        <v>Nardas Nagar</v>
      </c>
      <c r="M76" s="1">
        <f t="shared" ca="1" si="47"/>
        <v>58200</v>
      </c>
      <c r="N76" s="1">
        <f t="shared" ca="1" si="66"/>
        <v>24714.535907155157</v>
      </c>
      <c r="O76" s="1">
        <f t="shared" ca="1" si="48"/>
        <v>11070.152914556516</v>
      </c>
      <c r="P76" s="1">
        <f t="shared" ca="1" si="67"/>
        <v>5103</v>
      </c>
      <c r="Q76" s="1">
        <f t="shared" ca="1" si="49"/>
        <v>31771.335548168252</v>
      </c>
      <c r="R76">
        <f t="shared" ca="1" si="50"/>
        <v>8662.4186667962349</v>
      </c>
      <c r="S76" s="1">
        <f t="shared" ca="1" si="51"/>
        <v>77932.571581352749</v>
      </c>
      <c r="T76" s="1">
        <f t="shared" ca="1" si="52"/>
        <v>61588.871455323409</v>
      </c>
      <c r="U76" s="1">
        <f t="shared" ca="1" si="53"/>
        <v>16343.70012602934</v>
      </c>
      <c r="X76" s="33">
        <f t="shared" ca="1" si="69"/>
        <v>1</v>
      </c>
      <c r="Y76" s="33">
        <f t="shared" ca="1" si="70"/>
        <v>0</v>
      </c>
      <c r="Z76" s="33"/>
      <c r="AA76" s="33"/>
      <c r="AO76" s="33">
        <f t="shared" ca="1" si="71"/>
        <v>1</v>
      </c>
      <c r="AP76" s="33">
        <f t="shared" ca="1" si="72"/>
        <v>0</v>
      </c>
      <c r="AQ76" s="33">
        <f t="shared" ca="1" si="73"/>
        <v>0</v>
      </c>
      <c r="AR76" s="33">
        <f t="shared" ca="1" si="74"/>
        <v>0</v>
      </c>
      <c r="AS76" s="33">
        <f t="shared" ca="1" si="75"/>
        <v>0</v>
      </c>
      <c r="AT76" s="34">
        <f t="shared" ca="1" si="76"/>
        <v>0</v>
      </c>
      <c r="AU76" s="33"/>
      <c r="AV76" s="1"/>
      <c r="AW76" s="1"/>
      <c r="AX76" s="1"/>
      <c r="AY76" s="1"/>
      <c r="AZ76" s="1"/>
      <c r="BD76" s="34">
        <f ca="1">Table1[[#This Row],[Car Value]]/Table1[[#This Row],[Cars]]</f>
        <v>11070.152914556516</v>
      </c>
      <c r="BG76" s="34">
        <f t="shared" ca="1" si="77"/>
        <v>0</v>
      </c>
      <c r="BN76" s="16">
        <f ca="1">Table1[[#This Row],[Mortage Value]]/Table1[[#This Row],[Value of House]]</f>
        <v>0.42464838328445287</v>
      </c>
      <c r="BO76" s="1">
        <f t="shared" ca="1" si="68"/>
        <v>0</v>
      </c>
      <c r="BP76" s="1"/>
      <c r="BS76" s="33">
        <f t="shared" ca="1" si="86"/>
        <v>0</v>
      </c>
      <c r="BT76" s="33">
        <f t="shared" ca="1" si="87"/>
        <v>0</v>
      </c>
      <c r="BU76" s="33">
        <f t="shared" ca="1" si="88"/>
        <v>0</v>
      </c>
      <c r="BV76" s="33">
        <f t="shared" ca="1" si="89"/>
        <v>0</v>
      </c>
      <c r="BW76" s="33">
        <f t="shared" ca="1" si="90"/>
        <v>0</v>
      </c>
      <c r="BX76" s="33">
        <f t="shared" ca="1" si="91"/>
        <v>0</v>
      </c>
      <c r="BZ76" s="33">
        <f t="shared" ca="1" si="78"/>
        <v>25679</v>
      </c>
      <c r="CA76" s="33">
        <f t="shared" ca="1" si="79"/>
        <v>0</v>
      </c>
      <c r="CB76" s="33">
        <f t="shared" ca="1" si="80"/>
        <v>0</v>
      </c>
      <c r="CC76" s="33">
        <f t="shared" ca="1" si="81"/>
        <v>0</v>
      </c>
      <c r="CD76" s="33">
        <f t="shared" ca="1" si="82"/>
        <v>0</v>
      </c>
      <c r="CE76" s="34">
        <f t="shared" ca="1" si="83"/>
        <v>0</v>
      </c>
      <c r="CG76" s="33">
        <f t="shared" ca="1" si="85"/>
        <v>1</v>
      </c>
      <c r="CH76" s="7"/>
      <c r="CJ76" s="34">
        <f t="shared" ca="1" si="84"/>
        <v>40</v>
      </c>
    </row>
    <row r="77" spans="1:88" x14ac:dyDescent="0.25">
      <c r="A77" s="1">
        <f t="shared" ca="1" si="55"/>
        <v>2</v>
      </c>
      <c r="B77" s="1" t="str">
        <f t="shared" ca="1" si="56"/>
        <v>Women</v>
      </c>
      <c r="C77" s="1">
        <f t="shared" ca="1" si="57"/>
        <v>38</v>
      </c>
      <c r="D77" s="1">
        <f t="shared" ca="1" si="58"/>
        <v>3</v>
      </c>
      <c r="E77" s="1" t="str">
        <f t="shared" ca="1" si="59"/>
        <v>Teaching</v>
      </c>
      <c r="F77" s="1">
        <f t="shared" ca="1" si="60"/>
        <v>3</v>
      </c>
      <c r="G77" s="1" t="str">
        <f t="shared" ca="1" si="61"/>
        <v>B.ED</v>
      </c>
      <c r="H77" s="1">
        <f t="shared" ca="1" si="62"/>
        <v>3</v>
      </c>
      <c r="I77" s="1">
        <f t="shared" ca="1" si="54"/>
        <v>1</v>
      </c>
      <c r="J77" s="1">
        <f t="shared" ca="1" si="63"/>
        <v>17722</v>
      </c>
      <c r="K77" s="1">
        <f t="shared" ca="1" si="64"/>
        <v>7</v>
      </c>
      <c r="L77" s="1" t="str">
        <f t="shared" ca="1" si="65"/>
        <v>Tank Road</v>
      </c>
      <c r="M77" s="1">
        <f t="shared" ca="1" si="47"/>
        <v>88610</v>
      </c>
      <c r="N77" s="1">
        <f t="shared" ca="1" si="66"/>
        <v>6329.9634369502319</v>
      </c>
      <c r="O77" s="1">
        <f t="shared" ca="1" si="48"/>
        <v>8471.4141977707077</v>
      </c>
      <c r="P77" s="1">
        <f t="shared" ca="1" si="67"/>
        <v>4405</v>
      </c>
      <c r="Q77" s="1">
        <f t="shared" ca="1" si="49"/>
        <v>5826.4356236355279</v>
      </c>
      <c r="R77">
        <f t="shared" ca="1" si="50"/>
        <v>16538.687601438025</v>
      </c>
      <c r="S77" s="1">
        <f t="shared" ca="1" si="51"/>
        <v>113620.10179920873</v>
      </c>
      <c r="T77" s="1">
        <f t="shared" ca="1" si="52"/>
        <v>16561.399060585758</v>
      </c>
      <c r="U77" s="1">
        <f t="shared" ca="1" si="53"/>
        <v>97058.702738622975</v>
      </c>
      <c r="X77" s="33">
        <f t="shared" ca="1" si="69"/>
        <v>0</v>
      </c>
      <c r="Y77" s="33">
        <f t="shared" ca="1" si="70"/>
        <v>1</v>
      </c>
      <c r="Z77" s="33"/>
      <c r="AA77" s="33"/>
      <c r="AO77" s="33">
        <f t="shared" ca="1" si="71"/>
        <v>0</v>
      </c>
      <c r="AP77" s="33">
        <f t="shared" ca="1" si="72"/>
        <v>0</v>
      </c>
      <c r="AQ77" s="33">
        <f t="shared" ca="1" si="73"/>
        <v>0</v>
      </c>
      <c r="AR77" s="33">
        <f t="shared" ca="1" si="74"/>
        <v>0</v>
      </c>
      <c r="AS77" s="33">
        <f t="shared" ca="1" si="75"/>
        <v>0</v>
      </c>
      <c r="AT77" s="34">
        <f t="shared" ca="1" si="76"/>
        <v>0</v>
      </c>
      <c r="AU77" s="33"/>
      <c r="AV77" s="1"/>
      <c r="AW77" s="1"/>
      <c r="AX77" s="1"/>
      <c r="AY77" s="1"/>
      <c r="AZ77" s="1"/>
      <c r="BD77" s="34">
        <f ca="1">Table1[[#This Row],[Car Value]]/Table1[[#This Row],[Cars]]</f>
        <v>8471.4141977707077</v>
      </c>
      <c r="BG77" s="34">
        <f t="shared" ca="1" si="77"/>
        <v>0</v>
      </c>
      <c r="BN77" s="16">
        <f ca="1">Table1[[#This Row],[Mortage Value]]/Table1[[#This Row],[Value of House]]</f>
        <v>7.1436219805329326E-2</v>
      </c>
      <c r="BO77" s="1">
        <f t="shared" ca="1" si="68"/>
        <v>1</v>
      </c>
      <c r="BP77" s="1"/>
      <c r="BS77" s="33">
        <f t="shared" ca="1" si="86"/>
        <v>0</v>
      </c>
      <c r="BT77" s="33">
        <f t="shared" ca="1" si="87"/>
        <v>0</v>
      </c>
      <c r="BU77" s="33">
        <f t="shared" ca="1" si="88"/>
        <v>0</v>
      </c>
      <c r="BV77" s="33">
        <f t="shared" ca="1" si="89"/>
        <v>0</v>
      </c>
      <c r="BW77" s="33">
        <f t="shared" ca="1" si="90"/>
        <v>0</v>
      </c>
      <c r="BX77" s="33">
        <f t="shared" ca="1" si="91"/>
        <v>19400</v>
      </c>
      <c r="BZ77" s="33">
        <f t="shared" ca="1" si="78"/>
        <v>0</v>
      </c>
      <c r="CA77" s="33">
        <f t="shared" ca="1" si="79"/>
        <v>0</v>
      </c>
      <c r="CB77" s="33">
        <f t="shared" ca="1" si="80"/>
        <v>0</v>
      </c>
      <c r="CC77" s="33">
        <f t="shared" ca="1" si="81"/>
        <v>0</v>
      </c>
      <c r="CD77" s="33">
        <f t="shared" ca="1" si="82"/>
        <v>0</v>
      </c>
      <c r="CE77" s="34">
        <f t="shared" ca="1" si="83"/>
        <v>0</v>
      </c>
      <c r="CG77" s="33">
        <f t="shared" ca="1" si="85"/>
        <v>1</v>
      </c>
      <c r="CH77" s="7"/>
      <c r="CJ77" s="34">
        <f t="shared" ca="1" si="84"/>
        <v>39</v>
      </c>
    </row>
    <row r="78" spans="1:88" x14ac:dyDescent="0.25">
      <c r="A78" s="1">
        <f t="shared" ca="1" si="55"/>
        <v>1</v>
      </c>
      <c r="B78" s="1" t="str">
        <f t="shared" ca="1" si="56"/>
        <v>Men</v>
      </c>
      <c r="C78" s="1">
        <f t="shared" ca="1" si="57"/>
        <v>31</v>
      </c>
      <c r="D78" s="1">
        <f t="shared" ca="1" si="58"/>
        <v>1</v>
      </c>
      <c r="E78" s="1" t="str">
        <f t="shared" ca="1" si="59"/>
        <v>Health</v>
      </c>
      <c r="F78" s="1">
        <f t="shared" ca="1" si="60"/>
        <v>1</v>
      </c>
      <c r="G78" s="1" t="str">
        <f t="shared" ca="1" si="61"/>
        <v>Doctor</v>
      </c>
      <c r="H78" s="1">
        <f t="shared" ca="1" si="62"/>
        <v>3</v>
      </c>
      <c r="I78" s="1">
        <f t="shared" ca="1" si="54"/>
        <v>1</v>
      </c>
      <c r="J78" s="1">
        <f t="shared" ca="1" si="63"/>
        <v>28097</v>
      </c>
      <c r="K78" s="1">
        <f t="shared" ca="1" si="64"/>
        <v>7</v>
      </c>
      <c r="L78" s="1" t="str">
        <f t="shared" ca="1" si="65"/>
        <v>Tank Road</v>
      </c>
      <c r="M78" s="1">
        <f t="shared" ca="1" si="47"/>
        <v>84291</v>
      </c>
      <c r="N78" s="1">
        <f t="shared" ca="1" si="66"/>
        <v>16554.812223677764</v>
      </c>
      <c r="O78" s="1">
        <f t="shared" ca="1" si="48"/>
        <v>10976.014041106517</v>
      </c>
      <c r="P78" s="1">
        <f t="shared" ca="1" si="67"/>
        <v>10758</v>
      </c>
      <c r="Q78" s="1">
        <f t="shared" ca="1" si="49"/>
        <v>41075.546494139329</v>
      </c>
      <c r="R78">
        <f t="shared" ca="1" si="50"/>
        <v>11642.116619293374</v>
      </c>
      <c r="S78" s="1">
        <f t="shared" ca="1" si="51"/>
        <v>106909.1306603999</v>
      </c>
      <c r="T78" s="1">
        <f t="shared" ca="1" si="52"/>
        <v>68388.358717817086</v>
      </c>
      <c r="U78" s="1">
        <f t="shared" ca="1" si="53"/>
        <v>38520.771942582811</v>
      </c>
      <c r="X78" s="33">
        <f t="shared" ca="1" si="69"/>
        <v>0</v>
      </c>
      <c r="Y78" s="33">
        <f t="shared" ca="1" si="70"/>
        <v>1</v>
      </c>
      <c r="Z78" s="33"/>
      <c r="AA78" s="33"/>
      <c r="AO78" s="33">
        <f t="shared" ca="1" si="71"/>
        <v>1</v>
      </c>
      <c r="AP78" s="33">
        <f t="shared" ca="1" si="72"/>
        <v>0</v>
      </c>
      <c r="AQ78" s="33">
        <f t="shared" ca="1" si="73"/>
        <v>0</v>
      </c>
      <c r="AR78" s="33">
        <f t="shared" ca="1" si="74"/>
        <v>0</v>
      </c>
      <c r="AS78" s="33">
        <f t="shared" ca="1" si="75"/>
        <v>0</v>
      </c>
      <c r="AT78" s="34">
        <f t="shared" ca="1" si="76"/>
        <v>0</v>
      </c>
      <c r="AU78" s="33"/>
      <c r="AV78" s="1"/>
      <c r="AW78" s="1"/>
      <c r="AX78" s="1"/>
      <c r="AY78" s="1"/>
      <c r="AZ78" s="1"/>
      <c r="BD78" s="34">
        <f ca="1">Table1[[#This Row],[Car Value]]/Table1[[#This Row],[Cars]]</f>
        <v>10976.014041106517</v>
      </c>
      <c r="BG78" s="34">
        <f t="shared" ca="1" si="77"/>
        <v>0</v>
      </c>
      <c r="BN78" s="16">
        <f ca="1">Table1[[#This Row],[Mortage Value]]/Table1[[#This Row],[Value of House]]</f>
        <v>0.19640070972793969</v>
      </c>
      <c r="BO78" s="1">
        <f t="shared" ca="1" si="68"/>
        <v>1</v>
      </c>
      <c r="BP78" s="1"/>
      <c r="BS78" s="33">
        <f t="shared" ca="1" si="86"/>
        <v>0</v>
      </c>
      <c r="BT78" s="33">
        <f t="shared" ca="1" si="87"/>
        <v>17722</v>
      </c>
      <c r="BU78" s="33">
        <f t="shared" ca="1" si="88"/>
        <v>0</v>
      </c>
      <c r="BV78" s="33">
        <f t="shared" ca="1" si="89"/>
        <v>0</v>
      </c>
      <c r="BW78" s="33">
        <f t="shared" ca="1" si="90"/>
        <v>0</v>
      </c>
      <c r="BX78" s="33">
        <f t="shared" ca="1" si="91"/>
        <v>0</v>
      </c>
      <c r="BZ78" s="33">
        <f t="shared" ca="1" si="78"/>
        <v>17722</v>
      </c>
      <c r="CA78" s="33">
        <f t="shared" ca="1" si="79"/>
        <v>0</v>
      </c>
      <c r="CB78" s="33">
        <f t="shared" ca="1" si="80"/>
        <v>0</v>
      </c>
      <c r="CC78" s="33">
        <f t="shared" ca="1" si="81"/>
        <v>0</v>
      </c>
      <c r="CD78" s="33">
        <f t="shared" ca="1" si="82"/>
        <v>0</v>
      </c>
      <c r="CE78" s="34">
        <f t="shared" ca="1" si="83"/>
        <v>0</v>
      </c>
      <c r="CG78" s="33">
        <f t="shared" ca="1" si="85"/>
        <v>1</v>
      </c>
      <c r="CH78" s="7"/>
      <c r="CJ78" s="34">
        <f t="shared" ca="1" si="84"/>
        <v>33</v>
      </c>
    </row>
    <row r="79" spans="1:88" x14ac:dyDescent="0.25">
      <c r="A79" s="1">
        <f t="shared" ca="1" si="55"/>
        <v>1</v>
      </c>
      <c r="B79" s="1" t="str">
        <f t="shared" ca="1" si="56"/>
        <v>Men</v>
      </c>
      <c r="C79" s="1">
        <f t="shared" ca="1" si="57"/>
        <v>40</v>
      </c>
      <c r="D79" s="1">
        <f t="shared" ca="1" si="58"/>
        <v>5</v>
      </c>
      <c r="E79" s="1" t="str">
        <f t="shared" ca="1" si="59"/>
        <v xml:space="preserve">General work </v>
      </c>
      <c r="F79" s="1">
        <f t="shared" ca="1" si="60"/>
        <v>3</v>
      </c>
      <c r="G79" s="1" t="str">
        <f t="shared" ca="1" si="61"/>
        <v>B.ED</v>
      </c>
      <c r="H79" s="1">
        <f t="shared" ca="1" si="62"/>
        <v>0</v>
      </c>
      <c r="I79" s="1">
        <f t="shared" ca="1" si="54"/>
        <v>2</v>
      </c>
      <c r="J79" s="1">
        <f t="shared" ca="1" si="63"/>
        <v>20409</v>
      </c>
      <c r="K79" s="1">
        <f t="shared" ca="1" si="64"/>
        <v>2</v>
      </c>
      <c r="L79" s="1" t="str">
        <f t="shared" ca="1" si="65"/>
        <v>Tembhipada Road</v>
      </c>
      <c r="M79" s="1">
        <f t="shared" ca="1" si="47"/>
        <v>122454</v>
      </c>
      <c r="N79" s="1">
        <f t="shared" ca="1" si="66"/>
        <v>58049.129335133177</v>
      </c>
      <c r="O79" s="1">
        <f t="shared" ca="1" si="48"/>
        <v>29356.231734058052</v>
      </c>
      <c r="P79" s="1">
        <f t="shared" ca="1" si="67"/>
        <v>25249</v>
      </c>
      <c r="Q79" s="1">
        <f t="shared" ca="1" si="49"/>
        <v>37384.844636510446</v>
      </c>
      <c r="R79">
        <f t="shared" ca="1" si="50"/>
        <v>23076.968490161591</v>
      </c>
      <c r="S79" s="1">
        <f t="shared" ca="1" si="51"/>
        <v>174887.20022421965</v>
      </c>
      <c r="T79" s="1">
        <f t="shared" ca="1" si="52"/>
        <v>120682.97397164363</v>
      </c>
      <c r="U79" s="1">
        <f t="shared" ca="1" si="53"/>
        <v>54204.226252576016</v>
      </c>
      <c r="X79" s="33">
        <f t="shared" ca="1" si="69"/>
        <v>1</v>
      </c>
      <c r="Y79" s="33">
        <f t="shared" ca="1" si="70"/>
        <v>0</v>
      </c>
      <c r="Z79" s="33"/>
      <c r="AA79" s="33"/>
      <c r="AO79" s="33">
        <f t="shared" ca="1" si="71"/>
        <v>0</v>
      </c>
      <c r="AP79" s="33">
        <f t="shared" ca="1" si="72"/>
        <v>0</v>
      </c>
      <c r="AQ79" s="33">
        <f t="shared" ca="1" si="73"/>
        <v>1</v>
      </c>
      <c r="AR79" s="33">
        <f t="shared" ca="1" si="74"/>
        <v>0</v>
      </c>
      <c r="AS79" s="33">
        <f t="shared" ca="1" si="75"/>
        <v>0</v>
      </c>
      <c r="AT79" s="34">
        <f t="shared" ca="1" si="76"/>
        <v>0</v>
      </c>
      <c r="AU79" s="33"/>
      <c r="AV79" s="1"/>
      <c r="AW79" s="1"/>
      <c r="AX79" s="1"/>
      <c r="AY79" s="1"/>
      <c r="AZ79" s="1"/>
      <c r="BD79" s="34">
        <f ca="1">Table1[[#This Row],[Car Value]]/Table1[[#This Row],[Cars]]</f>
        <v>14678.115867029026</v>
      </c>
      <c r="BG79" s="34">
        <f t="shared" ca="1" si="77"/>
        <v>0</v>
      </c>
      <c r="BN79" s="16">
        <f ca="1">Table1[[#This Row],[Mortage Value]]/Table1[[#This Row],[Value of House]]</f>
        <v>0.47404845358365733</v>
      </c>
      <c r="BO79" s="1">
        <f t="shared" ca="1" si="68"/>
        <v>0</v>
      </c>
      <c r="BP79" s="1"/>
      <c r="BS79" s="33">
        <f t="shared" ca="1" si="86"/>
        <v>0</v>
      </c>
      <c r="BT79" s="33">
        <f t="shared" ca="1" si="87"/>
        <v>28097</v>
      </c>
      <c r="BU79" s="33">
        <f t="shared" ca="1" si="88"/>
        <v>0</v>
      </c>
      <c r="BV79" s="33">
        <f t="shared" ca="1" si="89"/>
        <v>0</v>
      </c>
      <c r="BW79" s="33">
        <f t="shared" ca="1" si="90"/>
        <v>0</v>
      </c>
      <c r="BX79" s="33">
        <f t="shared" ca="1" si="91"/>
        <v>0</v>
      </c>
      <c r="BZ79" s="33">
        <f t="shared" ca="1" si="78"/>
        <v>0</v>
      </c>
      <c r="CA79" s="33">
        <f t="shared" ca="1" si="79"/>
        <v>0</v>
      </c>
      <c r="CB79" s="33">
        <f t="shared" ca="1" si="80"/>
        <v>28097</v>
      </c>
      <c r="CC79" s="33">
        <f t="shared" ca="1" si="81"/>
        <v>0</v>
      </c>
      <c r="CD79" s="33">
        <f t="shared" ca="1" si="82"/>
        <v>0</v>
      </c>
      <c r="CE79" s="34">
        <f t="shared" ca="1" si="83"/>
        <v>0</v>
      </c>
      <c r="CG79" s="33">
        <f t="shared" ca="1" si="85"/>
        <v>1</v>
      </c>
      <c r="CH79" s="7"/>
      <c r="CJ79" s="34">
        <f t="shared" ca="1" si="84"/>
        <v>38</v>
      </c>
    </row>
    <row r="80" spans="1:88" x14ac:dyDescent="0.25">
      <c r="A80" s="1">
        <f t="shared" ca="1" si="55"/>
        <v>2</v>
      </c>
      <c r="B80" s="1" t="str">
        <f t="shared" ca="1" si="56"/>
        <v>Women</v>
      </c>
      <c r="C80" s="1">
        <f t="shared" ca="1" si="57"/>
        <v>39</v>
      </c>
      <c r="D80" s="1">
        <f t="shared" ca="1" si="58"/>
        <v>4</v>
      </c>
      <c r="E80" s="1" t="str">
        <f t="shared" ca="1" si="59"/>
        <v>IT</v>
      </c>
      <c r="F80" s="1">
        <f t="shared" ca="1" si="60"/>
        <v>6</v>
      </c>
      <c r="G80" s="1" t="str">
        <f t="shared" ca="1" si="61"/>
        <v>Architech</v>
      </c>
      <c r="H80" s="1">
        <f t="shared" ca="1" si="62"/>
        <v>2</v>
      </c>
      <c r="I80" s="1">
        <f t="shared" ca="1" si="54"/>
        <v>1</v>
      </c>
      <c r="J80" s="1">
        <f t="shared" ca="1" si="63"/>
        <v>29092</v>
      </c>
      <c r="K80" s="1">
        <f t="shared" ca="1" si="64"/>
        <v>4</v>
      </c>
      <c r="L80" s="1" t="str">
        <f t="shared" ca="1" si="65"/>
        <v>Sarvoday Nagar</v>
      </c>
      <c r="M80" s="1">
        <f t="shared" ca="1" si="47"/>
        <v>145460</v>
      </c>
      <c r="N80" s="1">
        <f t="shared" ca="1" si="66"/>
        <v>16522.446549282227</v>
      </c>
      <c r="O80" s="1">
        <f t="shared" ca="1" si="48"/>
        <v>8651.9422433673772</v>
      </c>
      <c r="P80" s="1">
        <f t="shared" ca="1" si="67"/>
        <v>4969</v>
      </c>
      <c r="Q80" s="1">
        <f t="shared" ca="1" si="49"/>
        <v>33715.459805833147</v>
      </c>
      <c r="R80">
        <f t="shared" ca="1" si="50"/>
        <v>17821.46249160669</v>
      </c>
      <c r="S80" s="1">
        <f t="shared" ca="1" si="51"/>
        <v>171933.40473497406</v>
      </c>
      <c r="T80" s="1">
        <f t="shared" ca="1" si="52"/>
        <v>55206.906355115374</v>
      </c>
      <c r="U80" s="1">
        <f t="shared" ca="1" si="53"/>
        <v>116726.49837985868</v>
      </c>
      <c r="X80" s="33">
        <f t="shared" ca="1" si="69"/>
        <v>1</v>
      </c>
      <c r="Y80" s="33">
        <f t="shared" ca="1" si="70"/>
        <v>0</v>
      </c>
      <c r="Z80" s="33"/>
      <c r="AA80" s="33"/>
      <c r="AO80" s="33">
        <f t="shared" ca="1" si="71"/>
        <v>0</v>
      </c>
      <c r="AP80" s="33">
        <f t="shared" ca="1" si="72"/>
        <v>0</v>
      </c>
      <c r="AQ80" s="33">
        <f t="shared" ca="1" si="73"/>
        <v>0</v>
      </c>
      <c r="AR80" s="33">
        <f t="shared" ca="1" si="74"/>
        <v>0</v>
      </c>
      <c r="AS80" s="33">
        <f t="shared" ca="1" si="75"/>
        <v>0</v>
      </c>
      <c r="AT80" s="34">
        <f t="shared" ca="1" si="76"/>
        <v>0</v>
      </c>
      <c r="AU80" s="33"/>
      <c r="AV80" s="1"/>
      <c r="AW80" s="1"/>
      <c r="AX80" s="1"/>
      <c r="AY80" s="1"/>
      <c r="AZ80" s="1"/>
      <c r="BD80" s="34">
        <f ca="1">Table1[[#This Row],[Car Value]]/Table1[[#This Row],[Cars]]</f>
        <v>8651.9422433673772</v>
      </c>
      <c r="BG80" s="34">
        <f t="shared" ca="1" si="77"/>
        <v>0</v>
      </c>
      <c r="BN80" s="16">
        <f ca="1">Table1[[#This Row],[Mortage Value]]/Table1[[#This Row],[Value of House]]</f>
        <v>0.11358756049279684</v>
      </c>
      <c r="BO80" s="1">
        <f t="shared" ca="1" si="68"/>
        <v>1</v>
      </c>
      <c r="BP80" s="1"/>
      <c r="BS80" s="33">
        <f t="shared" ca="1" si="86"/>
        <v>0</v>
      </c>
      <c r="BT80" s="33">
        <f t="shared" ca="1" si="87"/>
        <v>0</v>
      </c>
      <c r="BU80" s="33">
        <f t="shared" ca="1" si="88"/>
        <v>0</v>
      </c>
      <c r="BV80" s="33">
        <f t="shared" ca="1" si="89"/>
        <v>0</v>
      </c>
      <c r="BW80" s="33">
        <f t="shared" ca="1" si="90"/>
        <v>0</v>
      </c>
      <c r="BX80" s="33">
        <f t="shared" ca="1" si="91"/>
        <v>0</v>
      </c>
      <c r="BZ80" s="33">
        <f t="shared" ca="1" si="78"/>
        <v>0</v>
      </c>
      <c r="CA80" s="33">
        <f t="shared" ca="1" si="79"/>
        <v>0</v>
      </c>
      <c r="CB80" s="33">
        <f t="shared" ca="1" si="80"/>
        <v>0</v>
      </c>
      <c r="CC80" s="33">
        <f t="shared" ca="1" si="81"/>
        <v>0</v>
      </c>
      <c r="CD80" s="33">
        <f t="shared" ca="1" si="82"/>
        <v>0</v>
      </c>
      <c r="CE80" s="34">
        <f t="shared" ca="1" si="83"/>
        <v>0</v>
      </c>
      <c r="CG80" s="33">
        <f t="shared" ca="1" si="85"/>
        <v>0</v>
      </c>
      <c r="CH80" s="7"/>
      <c r="CJ80" s="34">
        <f t="shared" ca="1" si="84"/>
        <v>31</v>
      </c>
    </row>
    <row r="81" spans="1:88" x14ac:dyDescent="0.25">
      <c r="A81" s="1">
        <f t="shared" ca="1" si="55"/>
        <v>1</v>
      </c>
      <c r="B81" s="1" t="str">
        <f t="shared" ca="1" si="56"/>
        <v>Men</v>
      </c>
      <c r="C81" s="1">
        <f t="shared" ca="1" si="57"/>
        <v>32</v>
      </c>
      <c r="D81" s="1">
        <f t="shared" ca="1" si="58"/>
        <v>4</v>
      </c>
      <c r="E81" s="1" t="str">
        <f t="shared" ca="1" si="59"/>
        <v>IT</v>
      </c>
      <c r="F81" s="1">
        <f t="shared" ca="1" si="60"/>
        <v>6</v>
      </c>
      <c r="G81" s="1" t="str">
        <f t="shared" ca="1" si="61"/>
        <v>Architech</v>
      </c>
      <c r="H81" s="1">
        <f t="shared" ca="1" si="62"/>
        <v>0</v>
      </c>
      <c r="I81" s="1">
        <f t="shared" ca="1" si="54"/>
        <v>2</v>
      </c>
      <c r="J81" s="1">
        <f t="shared" ca="1" si="63"/>
        <v>31216</v>
      </c>
      <c r="K81" s="1">
        <f t="shared" ca="1" si="64"/>
        <v>2</v>
      </c>
      <c r="L81" s="1" t="str">
        <f t="shared" ca="1" si="65"/>
        <v>Tembhipada Road</v>
      </c>
      <c r="M81" s="1">
        <f t="shared" ref="M81:M144" ca="1" si="92">J81*RANDBETWEEN(3,6)</f>
        <v>124864</v>
      </c>
      <c r="N81" s="1">
        <f t="shared" ca="1" si="66"/>
        <v>24477.426401166107</v>
      </c>
      <c r="O81" s="1">
        <f t="shared" ref="O81:O144" ca="1" si="93">I81*RAND()*J81</f>
        <v>198.03238747883788</v>
      </c>
      <c r="P81" s="1">
        <f t="shared" ca="1" si="67"/>
        <v>95</v>
      </c>
      <c r="Q81" s="1">
        <f t="shared" ref="Q81:Q144" ca="1" si="94">RAND()*J81*2</f>
        <v>56059.684054178906</v>
      </c>
      <c r="R81">
        <f t="shared" ref="R81:R144" ca="1" si="95">RAND()*J81*1.5</f>
        <v>13133.135967848011</v>
      </c>
      <c r="S81" s="1">
        <f t="shared" ref="S81:S144" ca="1" si="96">M81+O81+R81</f>
        <v>138195.16835532687</v>
      </c>
      <c r="T81" s="1">
        <f t="shared" ref="T81:T144" ca="1" si="97">N81+P81+Q81</f>
        <v>80632.110455345013</v>
      </c>
      <c r="U81" s="1">
        <f t="shared" ref="U81:U144" ca="1" si="98">S81-T81</f>
        <v>57563.057899981854</v>
      </c>
      <c r="X81" s="33">
        <f t="shared" ca="1" si="69"/>
        <v>0</v>
      </c>
      <c r="Y81" s="33">
        <f t="shared" ca="1" si="70"/>
        <v>1</v>
      </c>
      <c r="Z81" s="33"/>
      <c r="AA81" s="33"/>
      <c r="AO81" s="33">
        <f t="shared" ca="1" si="71"/>
        <v>0</v>
      </c>
      <c r="AP81" s="33">
        <f t="shared" ca="1" si="72"/>
        <v>1</v>
      </c>
      <c r="AQ81" s="33">
        <f t="shared" ca="1" si="73"/>
        <v>0</v>
      </c>
      <c r="AR81" s="33">
        <f t="shared" ca="1" si="74"/>
        <v>0</v>
      </c>
      <c r="AS81" s="33">
        <f t="shared" ca="1" si="75"/>
        <v>0</v>
      </c>
      <c r="AT81" s="34">
        <f t="shared" ca="1" si="76"/>
        <v>0</v>
      </c>
      <c r="AU81" s="33"/>
      <c r="AV81" s="1"/>
      <c r="AW81" s="1"/>
      <c r="AX81" s="1"/>
      <c r="AY81" s="1"/>
      <c r="AZ81" s="1"/>
      <c r="BD81" s="34">
        <f ca="1">Table1[[#This Row],[Car Value]]/Table1[[#This Row],[Cars]]</f>
        <v>99.016193739418938</v>
      </c>
      <c r="BG81" s="34">
        <f t="shared" ca="1" si="77"/>
        <v>0</v>
      </c>
      <c r="BN81" s="16">
        <f ca="1">Table1[[#This Row],[Mortage Value]]/Table1[[#This Row],[Value of House]]</f>
        <v>0.19603269478125085</v>
      </c>
      <c r="BO81" s="1">
        <f t="shared" ca="1" si="68"/>
        <v>1</v>
      </c>
      <c r="BP81" s="1"/>
      <c r="BS81" s="33">
        <f t="shared" ca="1" si="86"/>
        <v>0</v>
      </c>
      <c r="BT81" s="33">
        <f t="shared" ca="1" si="87"/>
        <v>0</v>
      </c>
      <c r="BU81" s="33">
        <f t="shared" ca="1" si="88"/>
        <v>0</v>
      </c>
      <c r="BV81" s="33">
        <f t="shared" ca="1" si="89"/>
        <v>0</v>
      </c>
      <c r="BW81" s="33">
        <f t="shared" ca="1" si="90"/>
        <v>29092</v>
      </c>
      <c r="BX81" s="33">
        <f t="shared" ca="1" si="91"/>
        <v>0</v>
      </c>
      <c r="BZ81" s="33">
        <f t="shared" ca="1" si="78"/>
        <v>0</v>
      </c>
      <c r="CA81" s="33">
        <f t="shared" ca="1" si="79"/>
        <v>29092</v>
      </c>
      <c r="CB81" s="33">
        <f t="shared" ca="1" si="80"/>
        <v>0</v>
      </c>
      <c r="CC81" s="33">
        <f t="shared" ca="1" si="81"/>
        <v>0</v>
      </c>
      <c r="CD81" s="33">
        <f t="shared" ca="1" si="82"/>
        <v>0</v>
      </c>
      <c r="CE81" s="34">
        <f t="shared" ca="1" si="83"/>
        <v>0</v>
      </c>
      <c r="CG81" s="33">
        <f t="shared" ca="1" si="85"/>
        <v>1</v>
      </c>
      <c r="CH81" s="7"/>
      <c r="CJ81" s="34">
        <f t="shared" ca="1" si="84"/>
        <v>40</v>
      </c>
    </row>
    <row r="82" spans="1:88" x14ac:dyDescent="0.25">
      <c r="A82" s="1">
        <f t="shared" ca="1" si="55"/>
        <v>2</v>
      </c>
      <c r="B82" s="1" t="str">
        <f t="shared" ca="1" si="56"/>
        <v>Women</v>
      </c>
      <c r="C82" s="1">
        <f t="shared" ca="1" si="57"/>
        <v>31</v>
      </c>
      <c r="D82" s="1">
        <f t="shared" ca="1" si="58"/>
        <v>3</v>
      </c>
      <c r="E82" s="1" t="str">
        <f t="shared" ca="1" si="59"/>
        <v>Teaching</v>
      </c>
      <c r="F82" s="1">
        <f t="shared" ca="1" si="60"/>
        <v>5</v>
      </c>
      <c r="G82" s="1" t="str">
        <f t="shared" ca="1" si="61"/>
        <v>Other</v>
      </c>
      <c r="H82" s="1">
        <f t="shared" ca="1" si="62"/>
        <v>2</v>
      </c>
      <c r="I82" s="1">
        <f t="shared" ca="1" si="54"/>
        <v>1</v>
      </c>
      <c r="J82" s="1">
        <f t="shared" ca="1" si="63"/>
        <v>26373</v>
      </c>
      <c r="K82" s="1">
        <f t="shared" ca="1" si="64"/>
        <v>5</v>
      </c>
      <c r="L82" s="1" t="str">
        <f t="shared" ca="1" si="65"/>
        <v>Shivaji Talao</v>
      </c>
      <c r="M82" s="1">
        <f t="shared" ca="1" si="92"/>
        <v>158238</v>
      </c>
      <c r="N82" s="1">
        <f t="shared" ca="1" si="66"/>
        <v>45602.833236077626</v>
      </c>
      <c r="O82" s="1">
        <f t="shared" ca="1" si="93"/>
        <v>6135.6155326134176</v>
      </c>
      <c r="P82" s="1">
        <f t="shared" ca="1" si="67"/>
        <v>1690</v>
      </c>
      <c r="Q82" s="1">
        <f t="shared" ca="1" si="94"/>
        <v>2022.2324815991346</v>
      </c>
      <c r="R82">
        <f t="shared" ca="1" si="95"/>
        <v>6154.2516263145617</v>
      </c>
      <c r="S82" s="1">
        <f t="shared" ca="1" si="96"/>
        <v>170527.86715892798</v>
      </c>
      <c r="T82" s="1">
        <f t="shared" ca="1" si="97"/>
        <v>49315.065717676764</v>
      </c>
      <c r="U82" s="1">
        <f t="shared" ca="1" si="98"/>
        <v>121212.80144125121</v>
      </c>
      <c r="X82" s="33">
        <f t="shared" ca="1" si="69"/>
        <v>1</v>
      </c>
      <c r="Y82" s="33">
        <f t="shared" ca="1" si="70"/>
        <v>0</v>
      </c>
      <c r="Z82" s="33"/>
      <c r="AA82" s="33"/>
      <c r="AO82" s="33">
        <f t="shared" ca="1" si="71"/>
        <v>0</v>
      </c>
      <c r="AP82" s="33">
        <f t="shared" ca="1" si="72"/>
        <v>1</v>
      </c>
      <c r="AQ82" s="33">
        <f t="shared" ca="1" si="73"/>
        <v>0</v>
      </c>
      <c r="AR82" s="33">
        <f t="shared" ca="1" si="74"/>
        <v>0</v>
      </c>
      <c r="AS82" s="33">
        <f t="shared" ca="1" si="75"/>
        <v>0</v>
      </c>
      <c r="AT82" s="34">
        <f t="shared" ca="1" si="76"/>
        <v>0</v>
      </c>
      <c r="AU82" s="33"/>
      <c r="AV82" s="1"/>
      <c r="AW82" s="1"/>
      <c r="AX82" s="1"/>
      <c r="AY82" s="1"/>
      <c r="AZ82" s="1"/>
      <c r="BD82" s="34">
        <f ca="1">Table1[[#This Row],[Car Value]]/Table1[[#This Row],[Cars]]</f>
        <v>6135.6155326134176</v>
      </c>
      <c r="BG82" s="34">
        <f t="shared" ca="1" si="77"/>
        <v>0</v>
      </c>
      <c r="BN82" s="16">
        <f ca="1">Table1[[#This Row],[Mortage Value]]/Table1[[#This Row],[Value of House]]</f>
        <v>0.28819141569077988</v>
      </c>
      <c r="BO82" s="1">
        <f t="shared" ca="1" si="68"/>
        <v>0</v>
      </c>
      <c r="BP82" s="1"/>
      <c r="BS82" s="33">
        <f t="shared" ca="1" si="86"/>
        <v>0</v>
      </c>
      <c r="BT82" s="33">
        <f t="shared" ca="1" si="87"/>
        <v>0</v>
      </c>
      <c r="BU82" s="33">
        <f t="shared" ca="1" si="88"/>
        <v>0</v>
      </c>
      <c r="BV82" s="33">
        <f t="shared" ca="1" si="89"/>
        <v>0</v>
      </c>
      <c r="BW82" s="33">
        <f t="shared" ca="1" si="90"/>
        <v>0</v>
      </c>
      <c r="BX82" s="33">
        <f t="shared" ca="1" si="91"/>
        <v>0</v>
      </c>
      <c r="BZ82" s="33">
        <f t="shared" ca="1" si="78"/>
        <v>0</v>
      </c>
      <c r="CA82" s="33">
        <f t="shared" ca="1" si="79"/>
        <v>31216</v>
      </c>
      <c r="CB82" s="33">
        <f t="shared" ca="1" si="80"/>
        <v>0</v>
      </c>
      <c r="CC82" s="33">
        <f t="shared" ca="1" si="81"/>
        <v>0</v>
      </c>
      <c r="CD82" s="33">
        <f t="shared" ca="1" si="82"/>
        <v>0</v>
      </c>
      <c r="CE82" s="34">
        <f t="shared" ca="1" si="83"/>
        <v>0</v>
      </c>
      <c r="CG82" s="33">
        <f t="shared" ca="1" si="85"/>
        <v>1</v>
      </c>
      <c r="CH82" s="7"/>
      <c r="CJ82" s="34">
        <f t="shared" ca="1" si="84"/>
        <v>39</v>
      </c>
    </row>
    <row r="83" spans="1:88" x14ac:dyDescent="0.25">
      <c r="A83" s="1">
        <f t="shared" ca="1" si="55"/>
        <v>1</v>
      </c>
      <c r="B83" s="1" t="str">
        <f t="shared" ca="1" si="56"/>
        <v>Men</v>
      </c>
      <c r="C83" s="1">
        <f t="shared" ca="1" si="57"/>
        <v>45</v>
      </c>
      <c r="D83" s="1">
        <f t="shared" ca="1" si="58"/>
        <v>3</v>
      </c>
      <c r="E83" s="1" t="str">
        <f t="shared" ca="1" si="59"/>
        <v>Teaching</v>
      </c>
      <c r="F83" s="1">
        <f t="shared" ca="1" si="60"/>
        <v>5</v>
      </c>
      <c r="G83" s="1" t="str">
        <f t="shared" ca="1" si="61"/>
        <v>Other</v>
      </c>
      <c r="H83" s="1">
        <f t="shared" ca="1" si="62"/>
        <v>0</v>
      </c>
      <c r="I83" s="1">
        <f t="shared" ca="1" si="54"/>
        <v>2</v>
      </c>
      <c r="J83" s="1">
        <f t="shared" ca="1" si="63"/>
        <v>22054</v>
      </c>
      <c r="K83" s="1">
        <f t="shared" ca="1" si="64"/>
        <v>5</v>
      </c>
      <c r="L83" s="1" t="str">
        <f t="shared" ca="1" si="65"/>
        <v>Shivaji Talao</v>
      </c>
      <c r="M83" s="1">
        <f t="shared" ca="1" si="92"/>
        <v>110270</v>
      </c>
      <c r="N83" s="1">
        <f t="shared" ca="1" si="66"/>
        <v>93561.082918778222</v>
      </c>
      <c r="O83" s="1">
        <f t="shared" ca="1" si="93"/>
        <v>2237.3641515038375</v>
      </c>
      <c r="P83" s="1">
        <f t="shared" ca="1" si="67"/>
        <v>1920</v>
      </c>
      <c r="Q83" s="1">
        <f t="shared" ca="1" si="94"/>
        <v>37515.249021826872</v>
      </c>
      <c r="R83">
        <f t="shared" ca="1" si="95"/>
        <v>567.5526379651576</v>
      </c>
      <c r="S83" s="1">
        <f t="shared" ca="1" si="96"/>
        <v>113074.91678946899</v>
      </c>
      <c r="T83" s="1">
        <f t="shared" ca="1" si="97"/>
        <v>132996.3319406051</v>
      </c>
      <c r="U83" s="1">
        <f t="shared" ca="1" si="98"/>
        <v>-19921.415151136112</v>
      </c>
      <c r="X83" s="33">
        <f t="shared" ca="1" si="69"/>
        <v>0</v>
      </c>
      <c r="Y83" s="33">
        <f t="shared" ca="1" si="70"/>
        <v>1</v>
      </c>
      <c r="Z83" s="33"/>
      <c r="AA83" s="33"/>
      <c r="AO83" s="33">
        <f t="shared" ca="1" si="71"/>
        <v>1</v>
      </c>
      <c r="AP83" s="33">
        <f t="shared" ca="1" si="72"/>
        <v>0</v>
      </c>
      <c r="AQ83" s="33">
        <f t="shared" ca="1" si="73"/>
        <v>0</v>
      </c>
      <c r="AR83" s="33">
        <f t="shared" ca="1" si="74"/>
        <v>0</v>
      </c>
      <c r="AS83" s="33">
        <f t="shared" ca="1" si="75"/>
        <v>0</v>
      </c>
      <c r="AT83" s="34">
        <f t="shared" ca="1" si="76"/>
        <v>0</v>
      </c>
      <c r="AU83" s="33"/>
      <c r="AV83" s="1"/>
      <c r="AW83" s="1"/>
      <c r="AX83" s="1"/>
      <c r="AY83" s="1"/>
      <c r="AZ83" s="1"/>
      <c r="BD83" s="34">
        <f ca="1">Table1[[#This Row],[Car Value]]/Table1[[#This Row],[Cars]]</f>
        <v>1118.6820757519188</v>
      </c>
      <c r="BG83" s="34">
        <f t="shared" ca="1" si="77"/>
        <v>0</v>
      </c>
      <c r="BN83" s="16">
        <f ca="1">Table1[[#This Row],[Mortage Value]]/Table1[[#This Row],[Value of House]]</f>
        <v>0.84847268449059787</v>
      </c>
      <c r="BO83" s="1">
        <f t="shared" ca="1" si="68"/>
        <v>0</v>
      </c>
      <c r="BP83" s="1"/>
      <c r="BS83" s="33">
        <f t="shared" ca="1" si="86"/>
        <v>0</v>
      </c>
      <c r="BT83" s="33">
        <f t="shared" ca="1" si="87"/>
        <v>0</v>
      </c>
      <c r="BU83" s="33">
        <f t="shared" ca="1" si="88"/>
        <v>26373</v>
      </c>
      <c r="BV83" s="33">
        <f t="shared" ca="1" si="89"/>
        <v>0</v>
      </c>
      <c r="BW83" s="33">
        <f t="shared" ca="1" si="90"/>
        <v>0</v>
      </c>
      <c r="BX83" s="33">
        <f t="shared" ca="1" si="91"/>
        <v>0</v>
      </c>
      <c r="BZ83" s="33">
        <f t="shared" ca="1" si="78"/>
        <v>26373</v>
      </c>
      <c r="CA83" s="33">
        <f t="shared" ca="1" si="79"/>
        <v>0</v>
      </c>
      <c r="CB83" s="33">
        <f t="shared" ca="1" si="80"/>
        <v>0</v>
      </c>
      <c r="CC83" s="33">
        <f t="shared" ca="1" si="81"/>
        <v>0</v>
      </c>
      <c r="CD83" s="33">
        <f t="shared" ca="1" si="82"/>
        <v>0</v>
      </c>
      <c r="CE83" s="34">
        <f t="shared" ca="1" si="83"/>
        <v>0</v>
      </c>
      <c r="CG83" s="33">
        <f t="shared" ca="1" si="85"/>
        <v>1</v>
      </c>
      <c r="CH83" s="7"/>
      <c r="CJ83" s="34">
        <f t="shared" ca="1" si="84"/>
        <v>32</v>
      </c>
    </row>
    <row r="84" spans="1:88" x14ac:dyDescent="0.25">
      <c r="A84" s="1">
        <f t="shared" ca="1" si="55"/>
        <v>1</v>
      </c>
      <c r="B84" s="1" t="str">
        <f t="shared" ca="1" si="56"/>
        <v>Men</v>
      </c>
      <c r="C84" s="1">
        <f t="shared" ca="1" si="57"/>
        <v>43</v>
      </c>
      <c r="D84" s="1">
        <f t="shared" ca="1" si="58"/>
        <v>5</v>
      </c>
      <c r="E84" s="1" t="str">
        <f t="shared" ca="1" si="59"/>
        <v xml:space="preserve">General work </v>
      </c>
      <c r="F84" s="1">
        <f t="shared" ca="1" si="60"/>
        <v>1</v>
      </c>
      <c r="G84" s="1" t="str">
        <f t="shared" ca="1" si="61"/>
        <v>Doctor</v>
      </c>
      <c r="H84" s="1">
        <f t="shared" ca="1" si="62"/>
        <v>4</v>
      </c>
      <c r="I84" s="1">
        <f t="shared" ca="1" si="54"/>
        <v>2</v>
      </c>
      <c r="J84" s="1">
        <f t="shared" ca="1" si="63"/>
        <v>23909</v>
      </c>
      <c r="K84" s="1">
        <f t="shared" ca="1" si="64"/>
        <v>7</v>
      </c>
      <c r="L84" s="1" t="str">
        <f t="shared" ca="1" si="65"/>
        <v>Tank Road</v>
      </c>
      <c r="M84" s="1">
        <f t="shared" ca="1" si="92"/>
        <v>95636</v>
      </c>
      <c r="N84" s="1">
        <f t="shared" ca="1" si="66"/>
        <v>56784.759941910437</v>
      </c>
      <c r="O84" s="1">
        <f t="shared" ca="1" si="93"/>
        <v>18999.221177213218</v>
      </c>
      <c r="P84" s="1">
        <f t="shared" ca="1" si="67"/>
        <v>10004</v>
      </c>
      <c r="Q84" s="1">
        <f t="shared" ca="1" si="94"/>
        <v>19834.045597161272</v>
      </c>
      <c r="R84">
        <f t="shared" ca="1" si="95"/>
        <v>11268.256784424397</v>
      </c>
      <c r="S84" s="1">
        <f t="shared" ca="1" si="96"/>
        <v>125903.4779616376</v>
      </c>
      <c r="T84" s="1">
        <f t="shared" ca="1" si="97"/>
        <v>86622.805539071705</v>
      </c>
      <c r="U84" s="1">
        <f t="shared" ca="1" si="98"/>
        <v>39280.672422565898</v>
      </c>
      <c r="X84" s="33">
        <f t="shared" ca="1" si="69"/>
        <v>1</v>
      </c>
      <c r="Y84" s="33">
        <f t="shared" ca="1" si="70"/>
        <v>0</v>
      </c>
      <c r="Z84" s="33"/>
      <c r="AA84" s="33"/>
      <c r="AO84" s="33">
        <f t="shared" ca="1" si="71"/>
        <v>1</v>
      </c>
      <c r="AP84" s="33">
        <f t="shared" ca="1" si="72"/>
        <v>0</v>
      </c>
      <c r="AQ84" s="33">
        <f t="shared" ca="1" si="73"/>
        <v>0</v>
      </c>
      <c r="AR84" s="33">
        <f t="shared" ca="1" si="74"/>
        <v>0</v>
      </c>
      <c r="AS84" s="33">
        <f t="shared" ca="1" si="75"/>
        <v>0</v>
      </c>
      <c r="AT84" s="34">
        <f t="shared" ca="1" si="76"/>
        <v>0</v>
      </c>
      <c r="AU84" s="33"/>
      <c r="AV84" s="1"/>
      <c r="AW84" s="1"/>
      <c r="AX84" s="1"/>
      <c r="AY84" s="1"/>
      <c r="AZ84" s="1"/>
      <c r="BD84" s="34">
        <f ca="1">Table1[[#This Row],[Car Value]]/Table1[[#This Row],[Cars]]</f>
        <v>9499.6105886066089</v>
      </c>
      <c r="BG84" s="34">
        <f t="shared" ca="1" si="77"/>
        <v>0</v>
      </c>
      <c r="BN84" s="16">
        <f ca="1">Table1[[#This Row],[Mortage Value]]/Table1[[#This Row],[Value of House]]</f>
        <v>0.5937592532300644</v>
      </c>
      <c r="BO84" s="1">
        <f t="shared" ca="1" si="68"/>
        <v>0</v>
      </c>
      <c r="BP84" s="1"/>
      <c r="BS84" s="33">
        <f t="shared" ca="1" si="86"/>
        <v>0</v>
      </c>
      <c r="BT84" s="33">
        <f t="shared" ca="1" si="87"/>
        <v>0</v>
      </c>
      <c r="BU84" s="33">
        <f t="shared" ca="1" si="88"/>
        <v>22054</v>
      </c>
      <c r="BV84" s="33">
        <f ca="1">IF(L83="Bhandup Station Road",J83,0)</f>
        <v>0</v>
      </c>
      <c r="BW84" s="33">
        <f t="shared" ca="1" si="90"/>
        <v>0</v>
      </c>
      <c r="BX84" s="33">
        <f t="shared" ca="1" si="91"/>
        <v>0</v>
      </c>
      <c r="BZ84" s="33">
        <f t="shared" ca="1" si="78"/>
        <v>22054</v>
      </c>
      <c r="CA84" s="33">
        <f t="shared" ca="1" si="79"/>
        <v>0</v>
      </c>
      <c r="CB84" s="33">
        <f t="shared" ca="1" si="80"/>
        <v>0</v>
      </c>
      <c r="CC84" s="33">
        <f t="shared" ca="1" si="81"/>
        <v>0</v>
      </c>
      <c r="CD84" s="33">
        <f t="shared" ca="1" si="82"/>
        <v>0</v>
      </c>
      <c r="CE84" s="34">
        <f t="shared" ca="1" si="83"/>
        <v>0</v>
      </c>
      <c r="CG84" s="33">
        <f t="shared" ca="1" si="85"/>
        <v>1</v>
      </c>
      <c r="CH84" s="7"/>
      <c r="CJ84" s="34">
        <f t="shared" ca="1" si="84"/>
        <v>31</v>
      </c>
    </row>
    <row r="85" spans="1:88" x14ac:dyDescent="0.25">
      <c r="A85" s="1">
        <f t="shared" ca="1" si="55"/>
        <v>2</v>
      </c>
      <c r="B85" s="1" t="str">
        <f t="shared" ca="1" si="56"/>
        <v>Women</v>
      </c>
      <c r="C85" s="1">
        <f t="shared" ca="1" si="57"/>
        <v>35</v>
      </c>
      <c r="D85" s="1">
        <f t="shared" ca="1" si="58"/>
        <v>3</v>
      </c>
      <c r="E85" s="1" t="str">
        <f t="shared" ca="1" si="59"/>
        <v>Teaching</v>
      </c>
      <c r="F85" s="1">
        <f t="shared" ca="1" si="60"/>
        <v>4</v>
      </c>
      <c r="G85" s="1" t="str">
        <f t="shared" ca="1" si="61"/>
        <v>IT Engineering</v>
      </c>
      <c r="H85" s="1">
        <f t="shared" ca="1" si="62"/>
        <v>3</v>
      </c>
      <c r="I85" s="1">
        <f t="shared" ca="1" si="54"/>
        <v>1</v>
      </c>
      <c r="J85" s="1">
        <f t="shared" ca="1" si="63"/>
        <v>29675</v>
      </c>
      <c r="K85" s="1">
        <f t="shared" ca="1" si="64"/>
        <v>2</v>
      </c>
      <c r="L85" s="1" t="str">
        <f t="shared" ca="1" si="65"/>
        <v>Tembhipada Road</v>
      </c>
      <c r="M85" s="1">
        <f t="shared" ca="1" si="92"/>
        <v>118700</v>
      </c>
      <c r="N85" s="1">
        <f t="shared" ca="1" si="66"/>
        <v>13604.073543006754</v>
      </c>
      <c r="O85" s="1">
        <f t="shared" ca="1" si="93"/>
        <v>12850.034596969246</v>
      </c>
      <c r="P85" s="1">
        <f t="shared" ca="1" si="67"/>
        <v>3773</v>
      </c>
      <c r="Q85" s="1">
        <f t="shared" ca="1" si="94"/>
        <v>17911.696910261489</v>
      </c>
      <c r="R85">
        <f t="shared" ca="1" si="95"/>
        <v>5368.7167269126003</v>
      </c>
      <c r="S85" s="1">
        <f t="shared" ca="1" si="96"/>
        <v>136918.75132388185</v>
      </c>
      <c r="T85" s="1">
        <f t="shared" ca="1" si="97"/>
        <v>35288.77045326824</v>
      </c>
      <c r="U85" s="1">
        <f t="shared" ca="1" si="98"/>
        <v>101629.98087061361</v>
      </c>
      <c r="X85" s="33">
        <f t="shared" ca="1" si="69"/>
        <v>1</v>
      </c>
      <c r="Y85" s="33">
        <f t="shared" ca="1" si="70"/>
        <v>0</v>
      </c>
      <c r="Z85" s="33"/>
      <c r="AA85" s="33"/>
      <c r="AO85" s="33">
        <f t="shared" ca="1" si="71"/>
        <v>0</v>
      </c>
      <c r="AP85" s="33">
        <f t="shared" ca="1" si="72"/>
        <v>0</v>
      </c>
      <c r="AQ85" s="33">
        <f t="shared" ca="1" si="73"/>
        <v>0</v>
      </c>
      <c r="AR85" s="33">
        <f t="shared" ca="1" si="74"/>
        <v>0</v>
      </c>
      <c r="AS85" s="33">
        <f t="shared" ca="1" si="75"/>
        <v>0</v>
      </c>
      <c r="AT85" s="34">
        <f t="shared" ca="1" si="76"/>
        <v>0</v>
      </c>
      <c r="AU85" s="33"/>
      <c r="AV85" s="1"/>
      <c r="AW85" s="1"/>
      <c r="AX85" s="1"/>
      <c r="AY85" s="1"/>
      <c r="AZ85" s="1"/>
      <c r="BD85" s="34">
        <f ca="1">Table1[[#This Row],[Car Value]]/Table1[[#This Row],[Cars]]</f>
        <v>12850.034596969246</v>
      </c>
      <c r="BG85" s="34">
        <f t="shared" ca="1" si="77"/>
        <v>0</v>
      </c>
      <c r="BN85" s="16">
        <f ca="1">Table1[[#This Row],[Mortage Value]]/Table1[[#This Row],[Value of House]]</f>
        <v>0.11460887567823719</v>
      </c>
      <c r="BO85" s="1">
        <f t="shared" ca="1" si="68"/>
        <v>1</v>
      </c>
      <c r="BP85" s="1"/>
      <c r="BS85" s="33">
        <f t="shared" ca="1" si="86"/>
        <v>0</v>
      </c>
      <c r="BT85" s="33">
        <f t="shared" ca="1" si="87"/>
        <v>23909</v>
      </c>
      <c r="BU85" s="33">
        <f t="shared" ca="1" si="88"/>
        <v>0</v>
      </c>
      <c r="BV85" s="33">
        <f t="shared" ref="BV85:BV148" ca="1" si="99">IF(L84="Bhandup Station Road",J84,0)</f>
        <v>0</v>
      </c>
      <c r="BW85" s="33">
        <f t="shared" ca="1" si="90"/>
        <v>0</v>
      </c>
      <c r="BX85" s="33">
        <f t="shared" ca="1" si="91"/>
        <v>0</v>
      </c>
      <c r="BZ85" s="33">
        <f t="shared" ca="1" si="78"/>
        <v>0</v>
      </c>
      <c r="CA85" s="33">
        <f t="shared" ca="1" si="79"/>
        <v>0</v>
      </c>
      <c r="CB85" s="33">
        <f t="shared" ca="1" si="80"/>
        <v>0</v>
      </c>
      <c r="CC85" s="33">
        <f t="shared" ca="1" si="81"/>
        <v>0</v>
      </c>
      <c r="CD85" s="33">
        <f t="shared" ca="1" si="82"/>
        <v>0</v>
      </c>
      <c r="CE85" s="34">
        <f t="shared" ca="1" si="83"/>
        <v>0</v>
      </c>
      <c r="CG85" s="33">
        <f t="shared" ca="1" si="85"/>
        <v>1</v>
      </c>
      <c r="CH85" s="7"/>
      <c r="CJ85" s="34">
        <f t="shared" ca="1" si="84"/>
        <v>0</v>
      </c>
    </row>
    <row r="86" spans="1:88" x14ac:dyDescent="0.25">
      <c r="A86" s="1">
        <f t="shared" ca="1" si="55"/>
        <v>1</v>
      </c>
      <c r="B86" s="1" t="str">
        <f t="shared" ca="1" si="56"/>
        <v>Men</v>
      </c>
      <c r="C86" s="1">
        <f t="shared" ca="1" si="57"/>
        <v>30</v>
      </c>
      <c r="D86" s="1">
        <f t="shared" ca="1" si="58"/>
        <v>1</v>
      </c>
      <c r="E86" s="1" t="str">
        <f t="shared" ca="1" si="59"/>
        <v>Health</v>
      </c>
      <c r="F86" s="1">
        <f t="shared" ca="1" si="60"/>
        <v>1</v>
      </c>
      <c r="G86" s="1" t="str">
        <f t="shared" ca="1" si="61"/>
        <v>Doctor</v>
      </c>
      <c r="H86" s="1">
        <f t="shared" ca="1" si="62"/>
        <v>0</v>
      </c>
      <c r="I86" s="1">
        <f t="shared" ca="1" si="54"/>
        <v>1</v>
      </c>
      <c r="J86" s="1">
        <f t="shared" ca="1" si="63"/>
        <v>22326</v>
      </c>
      <c r="K86" s="1">
        <f t="shared" ca="1" si="64"/>
        <v>2</v>
      </c>
      <c r="L86" s="1" t="str">
        <f t="shared" ca="1" si="65"/>
        <v>Tembhipada Road</v>
      </c>
      <c r="M86" s="1">
        <f t="shared" ca="1" si="92"/>
        <v>133956</v>
      </c>
      <c r="N86" s="1">
        <f t="shared" ca="1" si="66"/>
        <v>115565.07757307914</v>
      </c>
      <c r="O86" s="1">
        <f t="shared" ca="1" si="93"/>
        <v>11797.730961493589</v>
      </c>
      <c r="P86" s="1">
        <f t="shared" ca="1" si="67"/>
        <v>5298</v>
      </c>
      <c r="Q86" s="1">
        <f t="shared" ca="1" si="94"/>
        <v>19364.388388027921</v>
      </c>
      <c r="R86">
        <f t="shared" ca="1" si="95"/>
        <v>203.01199101581008</v>
      </c>
      <c r="S86" s="1">
        <f t="shared" ca="1" si="96"/>
        <v>145956.7429525094</v>
      </c>
      <c r="T86" s="1">
        <f t="shared" ca="1" si="97"/>
        <v>140227.46596110705</v>
      </c>
      <c r="U86" s="1">
        <f t="shared" ca="1" si="98"/>
        <v>5729.276991402352</v>
      </c>
      <c r="X86" s="33">
        <f t="shared" ca="1" si="69"/>
        <v>0</v>
      </c>
      <c r="Y86" s="33">
        <f t="shared" ca="1" si="70"/>
        <v>1</v>
      </c>
      <c r="Z86" s="33"/>
      <c r="AA86" s="33"/>
      <c r="AO86" s="33">
        <f t="shared" ca="1" si="71"/>
        <v>1</v>
      </c>
      <c r="AP86" s="33">
        <f t="shared" ca="1" si="72"/>
        <v>0</v>
      </c>
      <c r="AQ86" s="33">
        <f t="shared" ca="1" si="73"/>
        <v>0</v>
      </c>
      <c r="AR86" s="33">
        <f t="shared" ca="1" si="74"/>
        <v>0</v>
      </c>
      <c r="AS86" s="33">
        <f t="shared" ca="1" si="75"/>
        <v>0</v>
      </c>
      <c r="AT86" s="34">
        <f t="shared" ca="1" si="76"/>
        <v>0</v>
      </c>
      <c r="AU86" s="33"/>
      <c r="AV86" s="1"/>
      <c r="AW86" s="1"/>
      <c r="AX86" s="1"/>
      <c r="AY86" s="1"/>
      <c r="AZ86" s="1"/>
      <c r="BD86" s="34">
        <f ca="1">Table1[[#This Row],[Car Value]]/Table1[[#This Row],[Cars]]</f>
        <v>11797.730961493589</v>
      </c>
      <c r="BG86" s="34">
        <f t="shared" ca="1" si="77"/>
        <v>0</v>
      </c>
      <c r="BN86" s="16">
        <f ca="1">Table1[[#This Row],[Mortage Value]]/Table1[[#This Row],[Value of House]]</f>
        <v>0.86270922969541597</v>
      </c>
      <c r="BO86" s="1">
        <f t="shared" ca="1" si="68"/>
        <v>0</v>
      </c>
      <c r="BP86" s="1"/>
      <c r="BS86" s="33">
        <f t="shared" ca="1" si="86"/>
        <v>0</v>
      </c>
      <c r="BT86" s="33">
        <f t="shared" ca="1" si="87"/>
        <v>0</v>
      </c>
      <c r="BU86" s="33">
        <f t="shared" ca="1" si="88"/>
        <v>0</v>
      </c>
      <c r="BV86" s="33">
        <f t="shared" ca="1" si="99"/>
        <v>0</v>
      </c>
      <c r="BW86" s="33">
        <f t="shared" ca="1" si="90"/>
        <v>0</v>
      </c>
      <c r="BX86" s="33">
        <f t="shared" ca="1" si="91"/>
        <v>0</v>
      </c>
      <c r="BZ86" s="33">
        <f t="shared" ca="1" si="78"/>
        <v>29675</v>
      </c>
      <c r="CA86" s="33">
        <f t="shared" ca="1" si="79"/>
        <v>0</v>
      </c>
      <c r="CB86" s="33">
        <f t="shared" ca="1" si="80"/>
        <v>0</v>
      </c>
      <c r="CC86" s="33">
        <f t="shared" ca="1" si="81"/>
        <v>0</v>
      </c>
      <c r="CD86" s="33">
        <f t="shared" ca="1" si="82"/>
        <v>0</v>
      </c>
      <c r="CE86" s="34">
        <f t="shared" ca="1" si="83"/>
        <v>0</v>
      </c>
      <c r="CG86" s="33">
        <f t="shared" ca="1" si="85"/>
        <v>1</v>
      </c>
      <c r="CH86" s="7"/>
      <c r="CJ86" s="34">
        <f t="shared" ca="1" si="84"/>
        <v>43</v>
      </c>
    </row>
    <row r="87" spans="1:88" x14ac:dyDescent="0.25">
      <c r="A87" s="1">
        <f t="shared" ca="1" si="55"/>
        <v>2</v>
      </c>
      <c r="B87" s="1" t="str">
        <f t="shared" ca="1" si="56"/>
        <v>Women</v>
      </c>
      <c r="C87" s="1">
        <f t="shared" ca="1" si="57"/>
        <v>34</v>
      </c>
      <c r="D87" s="1">
        <f t="shared" ca="1" si="58"/>
        <v>4</v>
      </c>
      <c r="E87" s="1" t="str">
        <f t="shared" ca="1" si="59"/>
        <v>IT</v>
      </c>
      <c r="F87" s="1">
        <f t="shared" ca="1" si="60"/>
        <v>3</v>
      </c>
      <c r="G87" s="1" t="str">
        <f t="shared" ca="1" si="61"/>
        <v>B.ED</v>
      </c>
      <c r="H87" s="1">
        <f t="shared" ca="1" si="62"/>
        <v>1</v>
      </c>
      <c r="I87" s="1">
        <f t="shared" ca="1" si="54"/>
        <v>1</v>
      </c>
      <c r="J87" s="1">
        <f t="shared" ca="1" si="63"/>
        <v>18516</v>
      </c>
      <c r="K87" s="1">
        <f t="shared" ca="1" si="64"/>
        <v>3</v>
      </c>
      <c r="L87" s="1" t="str">
        <f t="shared" ca="1" si="65"/>
        <v>Nardas Nagar</v>
      </c>
      <c r="M87" s="1">
        <f t="shared" ca="1" si="92"/>
        <v>55548</v>
      </c>
      <c r="N87" s="1">
        <f t="shared" ca="1" si="66"/>
        <v>48921.377079061567</v>
      </c>
      <c r="O87" s="1">
        <f t="shared" ca="1" si="93"/>
        <v>17336.174491190082</v>
      </c>
      <c r="P87" s="1">
        <f t="shared" ca="1" si="67"/>
        <v>11411</v>
      </c>
      <c r="Q87" s="1">
        <f t="shared" ca="1" si="94"/>
        <v>32520.029176882254</v>
      </c>
      <c r="R87">
        <f t="shared" ca="1" si="95"/>
        <v>11830.029657983141</v>
      </c>
      <c r="S87" s="1">
        <f t="shared" ca="1" si="96"/>
        <v>84714.204149173223</v>
      </c>
      <c r="T87" s="1">
        <f t="shared" ca="1" si="97"/>
        <v>92852.406255943817</v>
      </c>
      <c r="U87" s="1">
        <f t="shared" ca="1" si="98"/>
        <v>-8138.2021067705937</v>
      </c>
      <c r="X87" s="33">
        <f t="shared" ca="1" si="69"/>
        <v>1</v>
      </c>
      <c r="Y87" s="33">
        <f t="shared" ca="1" si="70"/>
        <v>0</v>
      </c>
      <c r="Z87" s="33"/>
      <c r="AA87" s="33"/>
      <c r="AO87" s="33">
        <f t="shared" ca="1" si="71"/>
        <v>0</v>
      </c>
      <c r="AP87" s="33">
        <f t="shared" ca="1" si="72"/>
        <v>0</v>
      </c>
      <c r="AQ87" s="33">
        <f t="shared" ca="1" si="73"/>
        <v>1</v>
      </c>
      <c r="AR87" s="33">
        <f t="shared" ca="1" si="74"/>
        <v>0</v>
      </c>
      <c r="AS87" s="33">
        <f t="shared" ca="1" si="75"/>
        <v>0</v>
      </c>
      <c r="AT87" s="34">
        <f t="shared" ca="1" si="76"/>
        <v>0</v>
      </c>
      <c r="AU87" s="33"/>
      <c r="AV87" s="1"/>
      <c r="AW87" s="1"/>
      <c r="AX87" s="1"/>
      <c r="AY87" s="1"/>
      <c r="AZ87" s="1"/>
      <c r="BD87" s="34">
        <f ca="1">Table1[[#This Row],[Car Value]]/Table1[[#This Row],[Cars]]</f>
        <v>17336.174491190082</v>
      </c>
      <c r="BG87" s="34">
        <f t="shared" ca="1" si="77"/>
        <v>0</v>
      </c>
      <c r="BN87" s="16">
        <f ca="1">Table1[[#This Row],[Mortage Value]]/Table1[[#This Row],[Value of House]]</f>
        <v>0.88070456324370938</v>
      </c>
      <c r="BO87" s="1">
        <f t="shared" ca="1" si="68"/>
        <v>0</v>
      </c>
      <c r="BP87" s="1"/>
      <c r="BS87" s="33">
        <f t="shared" ca="1" si="86"/>
        <v>0</v>
      </c>
      <c r="BT87" s="33">
        <f t="shared" ca="1" si="87"/>
        <v>0</v>
      </c>
      <c r="BU87" s="33">
        <f t="shared" ca="1" si="88"/>
        <v>0</v>
      </c>
      <c r="BV87" s="33">
        <f t="shared" ca="1" si="99"/>
        <v>0</v>
      </c>
      <c r="BW87" s="33">
        <f t="shared" ca="1" si="90"/>
        <v>0</v>
      </c>
      <c r="BX87" s="33">
        <f t="shared" ca="1" si="91"/>
        <v>0</v>
      </c>
      <c r="BZ87" s="33">
        <f t="shared" ca="1" si="78"/>
        <v>0</v>
      </c>
      <c r="CA87" s="33">
        <f t="shared" ca="1" si="79"/>
        <v>0</v>
      </c>
      <c r="CB87" s="33">
        <f t="shared" ca="1" si="80"/>
        <v>22326</v>
      </c>
      <c r="CC87" s="33">
        <f t="shared" ca="1" si="81"/>
        <v>0</v>
      </c>
      <c r="CD87" s="33">
        <f t="shared" ca="1" si="82"/>
        <v>0</v>
      </c>
      <c r="CE87" s="34">
        <f t="shared" ca="1" si="83"/>
        <v>0</v>
      </c>
      <c r="CG87" s="33">
        <f t="shared" ca="1" si="85"/>
        <v>1</v>
      </c>
      <c r="CH87" s="7"/>
      <c r="CJ87" s="34">
        <f t="shared" ca="1" si="84"/>
        <v>35</v>
      </c>
    </row>
    <row r="88" spans="1:88" x14ac:dyDescent="0.25">
      <c r="A88" s="1">
        <f t="shared" ca="1" si="55"/>
        <v>1</v>
      </c>
      <c r="B88" s="1" t="str">
        <f t="shared" ca="1" si="56"/>
        <v>Men</v>
      </c>
      <c r="C88" s="1">
        <f t="shared" ca="1" si="57"/>
        <v>34</v>
      </c>
      <c r="D88" s="1">
        <f t="shared" ca="1" si="58"/>
        <v>2</v>
      </c>
      <c r="E88" s="1" t="str">
        <f t="shared" ca="1" si="59"/>
        <v>Construction</v>
      </c>
      <c r="F88" s="1">
        <f t="shared" ca="1" si="60"/>
        <v>2</v>
      </c>
      <c r="G88" s="1" t="str">
        <f t="shared" ca="1" si="61"/>
        <v>Civil Engineering</v>
      </c>
      <c r="H88" s="1">
        <f t="shared" ca="1" si="62"/>
        <v>1</v>
      </c>
      <c r="I88" s="1">
        <f t="shared" ca="1" si="54"/>
        <v>1</v>
      </c>
      <c r="J88" s="1">
        <f t="shared" ca="1" si="63"/>
        <v>24158</v>
      </c>
      <c r="K88" s="1">
        <f t="shared" ca="1" si="64"/>
        <v>3</v>
      </c>
      <c r="L88" s="1" t="str">
        <f t="shared" ca="1" si="65"/>
        <v>Nardas Nagar</v>
      </c>
      <c r="M88" s="1">
        <f t="shared" ca="1" si="92"/>
        <v>72474</v>
      </c>
      <c r="N88" s="1">
        <f t="shared" ca="1" si="66"/>
        <v>28400.864782908899</v>
      </c>
      <c r="O88" s="1">
        <f t="shared" ca="1" si="93"/>
        <v>22345.019215079083</v>
      </c>
      <c r="P88" s="1">
        <f t="shared" ca="1" si="67"/>
        <v>5318</v>
      </c>
      <c r="Q88" s="1">
        <f t="shared" ca="1" si="94"/>
        <v>8195.6021994405673</v>
      </c>
      <c r="R88">
        <f t="shared" ca="1" si="95"/>
        <v>19475.630548279521</v>
      </c>
      <c r="S88" s="1">
        <f t="shared" ca="1" si="96"/>
        <v>114294.64976335861</v>
      </c>
      <c r="T88" s="1">
        <f t="shared" ca="1" si="97"/>
        <v>41914.46698234947</v>
      </c>
      <c r="U88" s="1">
        <f t="shared" ca="1" si="98"/>
        <v>72380.182781009149</v>
      </c>
      <c r="X88" s="33">
        <f t="shared" ca="1" si="69"/>
        <v>0</v>
      </c>
      <c r="Y88" s="33">
        <f t="shared" ca="1" si="70"/>
        <v>1</v>
      </c>
      <c r="Z88" s="33"/>
      <c r="AA88" s="33"/>
      <c r="AO88" s="33">
        <f t="shared" ca="1" si="71"/>
        <v>0</v>
      </c>
      <c r="AP88" s="33">
        <f t="shared" ca="1" si="72"/>
        <v>1</v>
      </c>
      <c r="AQ88" s="33">
        <f t="shared" ca="1" si="73"/>
        <v>0</v>
      </c>
      <c r="AR88" s="33">
        <f t="shared" ca="1" si="74"/>
        <v>0</v>
      </c>
      <c r="AS88" s="33">
        <f t="shared" ca="1" si="75"/>
        <v>0</v>
      </c>
      <c r="AT88" s="34">
        <f t="shared" ca="1" si="76"/>
        <v>0</v>
      </c>
      <c r="AU88" s="33"/>
      <c r="AV88" s="1"/>
      <c r="AW88" s="1"/>
      <c r="AX88" s="1"/>
      <c r="AY88" s="1"/>
      <c r="AZ88" s="1"/>
      <c r="BD88" s="34">
        <f ca="1">Table1[[#This Row],[Car Value]]/Table1[[#This Row],[Cars]]</f>
        <v>22345.019215079083</v>
      </c>
      <c r="BG88" s="34">
        <f t="shared" ca="1" si="77"/>
        <v>0</v>
      </c>
      <c r="BN88" s="16">
        <f ca="1">Table1[[#This Row],[Mortage Value]]/Table1[[#This Row],[Value of House]]</f>
        <v>0.39187660102807764</v>
      </c>
      <c r="BO88" s="1">
        <f t="shared" ca="1" si="68"/>
        <v>0</v>
      </c>
      <c r="BP88" s="1"/>
      <c r="BS88" s="33">
        <f t="shared" ca="1" si="86"/>
        <v>0</v>
      </c>
      <c r="BT88" s="33">
        <f t="shared" ca="1" si="87"/>
        <v>0</v>
      </c>
      <c r="BU88" s="33">
        <f t="shared" ca="1" si="88"/>
        <v>0</v>
      </c>
      <c r="BV88" s="33">
        <f t="shared" ca="1" si="99"/>
        <v>0</v>
      </c>
      <c r="BW88" s="33">
        <f t="shared" ca="1" si="90"/>
        <v>0</v>
      </c>
      <c r="BX88" s="33">
        <f t="shared" ca="1" si="91"/>
        <v>18516</v>
      </c>
      <c r="BZ88" s="33">
        <f t="shared" ca="1" si="78"/>
        <v>0</v>
      </c>
      <c r="CA88" s="33">
        <f t="shared" ca="1" si="79"/>
        <v>18516</v>
      </c>
      <c r="CB88" s="33">
        <f t="shared" ca="1" si="80"/>
        <v>0</v>
      </c>
      <c r="CC88" s="33">
        <f t="shared" ca="1" si="81"/>
        <v>0</v>
      </c>
      <c r="CD88" s="33">
        <f t="shared" ca="1" si="82"/>
        <v>0</v>
      </c>
      <c r="CE88" s="34">
        <f t="shared" ca="1" si="83"/>
        <v>0</v>
      </c>
      <c r="CG88" s="33">
        <f t="shared" ca="1" si="85"/>
        <v>1</v>
      </c>
      <c r="CH88" s="7"/>
      <c r="CJ88" s="34">
        <f t="shared" ca="1" si="84"/>
        <v>30</v>
      </c>
    </row>
    <row r="89" spans="1:88" x14ac:dyDescent="0.25">
      <c r="A89" s="1">
        <f t="shared" ca="1" si="55"/>
        <v>2</v>
      </c>
      <c r="B89" s="1" t="str">
        <f t="shared" ca="1" si="56"/>
        <v>Women</v>
      </c>
      <c r="C89" s="1">
        <f t="shared" ca="1" si="57"/>
        <v>37</v>
      </c>
      <c r="D89" s="1">
        <f t="shared" ca="1" si="58"/>
        <v>1</v>
      </c>
      <c r="E89" s="1" t="str">
        <f t="shared" ca="1" si="59"/>
        <v>Health</v>
      </c>
      <c r="F89" s="1">
        <f t="shared" ca="1" si="60"/>
        <v>2</v>
      </c>
      <c r="G89" s="1" t="str">
        <f t="shared" ca="1" si="61"/>
        <v>Civil Engineering</v>
      </c>
      <c r="H89" s="1">
        <f t="shared" ca="1" si="62"/>
        <v>4</v>
      </c>
      <c r="I89" s="1">
        <f t="shared" ca="1" si="54"/>
        <v>1</v>
      </c>
      <c r="J89" s="1">
        <f t="shared" ca="1" si="63"/>
        <v>16357</v>
      </c>
      <c r="K89" s="1">
        <f t="shared" ca="1" si="64"/>
        <v>3</v>
      </c>
      <c r="L89" s="1" t="str">
        <f t="shared" ca="1" si="65"/>
        <v>Nardas Nagar</v>
      </c>
      <c r="M89" s="1">
        <f t="shared" ca="1" si="92"/>
        <v>98142</v>
      </c>
      <c r="N89" s="1">
        <f t="shared" ca="1" si="66"/>
        <v>62339.640761600189</v>
      </c>
      <c r="O89" s="1">
        <f t="shared" ca="1" si="93"/>
        <v>229.5364369747607</v>
      </c>
      <c r="P89" s="1">
        <f t="shared" ca="1" si="67"/>
        <v>100</v>
      </c>
      <c r="Q89" s="1">
        <f t="shared" ca="1" si="94"/>
        <v>6913.4509072141163</v>
      </c>
      <c r="R89">
        <f t="shared" ca="1" si="95"/>
        <v>7208.6474771319372</v>
      </c>
      <c r="S89" s="1">
        <f t="shared" ca="1" si="96"/>
        <v>105580.18391410669</v>
      </c>
      <c r="T89" s="1">
        <f t="shared" ca="1" si="97"/>
        <v>69353.091668814304</v>
      </c>
      <c r="U89" s="1">
        <f t="shared" ca="1" si="98"/>
        <v>36227.092245292384</v>
      </c>
      <c r="X89" s="33">
        <f t="shared" ca="1" si="69"/>
        <v>1</v>
      </c>
      <c r="Y89" s="33">
        <f t="shared" ca="1" si="70"/>
        <v>0</v>
      </c>
      <c r="Z89" s="33"/>
      <c r="AA89" s="33"/>
      <c r="AO89" s="33">
        <f t="shared" ca="1" si="71"/>
        <v>0</v>
      </c>
      <c r="AP89" s="33">
        <f t="shared" ca="1" si="72"/>
        <v>0</v>
      </c>
      <c r="AQ89" s="33">
        <f t="shared" ca="1" si="73"/>
        <v>0</v>
      </c>
      <c r="AR89" s="33">
        <f t="shared" ca="1" si="74"/>
        <v>1</v>
      </c>
      <c r="AS89" s="33">
        <f t="shared" ca="1" si="75"/>
        <v>0</v>
      </c>
      <c r="AT89" s="34">
        <f t="shared" ca="1" si="76"/>
        <v>0</v>
      </c>
      <c r="AU89" s="33"/>
      <c r="AV89" s="1"/>
      <c r="AW89" s="1"/>
      <c r="AX89" s="1"/>
      <c r="AY89" s="1"/>
      <c r="AZ89" s="1"/>
      <c r="BD89" s="34">
        <f ca="1">Table1[[#This Row],[Car Value]]/Table1[[#This Row],[Cars]]</f>
        <v>229.5364369747607</v>
      </c>
      <c r="BG89" s="34">
        <f t="shared" ca="1" si="77"/>
        <v>0</v>
      </c>
      <c r="BN89" s="16">
        <f ca="1">Table1[[#This Row],[Mortage Value]]/Table1[[#This Row],[Value of House]]</f>
        <v>0.63519839377229104</v>
      </c>
      <c r="BO89" s="1">
        <f t="shared" ca="1" si="68"/>
        <v>0</v>
      </c>
      <c r="BP89" s="1"/>
      <c r="BS89" s="33">
        <f t="shared" ca="1" si="86"/>
        <v>0</v>
      </c>
      <c r="BT89" s="33">
        <f t="shared" ca="1" si="87"/>
        <v>0</v>
      </c>
      <c r="BU89" s="33">
        <f t="shared" ca="1" si="88"/>
        <v>0</v>
      </c>
      <c r="BV89" s="33">
        <f t="shared" ca="1" si="99"/>
        <v>0</v>
      </c>
      <c r="BW89" s="33">
        <f t="shared" ca="1" si="90"/>
        <v>0</v>
      </c>
      <c r="BX89" s="33">
        <f t="shared" ca="1" si="91"/>
        <v>24158</v>
      </c>
      <c r="BZ89" s="33">
        <f t="shared" ca="1" si="78"/>
        <v>0</v>
      </c>
      <c r="CA89" s="33">
        <f t="shared" ca="1" si="79"/>
        <v>0</v>
      </c>
      <c r="CB89" s="33">
        <f t="shared" ca="1" si="80"/>
        <v>0</v>
      </c>
      <c r="CC89" s="33">
        <f t="shared" ca="1" si="81"/>
        <v>24158</v>
      </c>
      <c r="CD89" s="33">
        <f t="shared" ca="1" si="82"/>
        <v>0</v>
      </c>
      <c r="CE89" s="34">
        <f t="shared" ca="1" si="83"/>
        <v>0</v>
      </c>
      <c r="CG89" s="33">
        <f t="shared" ca="1" si="85"/>
        <v>1</v>
      </c>
      <c r="CH89" s="7"/>
      <c r="CJ89" s="34">
        <f t="shared" ca="1" si="84"/>
        <v>0</v>
      </c>
    </row>
    <row r="90" spans="1:88" x14ac:dyDescent="0.25">
      <c r="A90" s="1">
        <f t="shared" ca="1" si="55"/>
        <v>2</v>
      </c>
      <c r="B90" s="1" t="str">
        <f t="shared" ca="1" si="56"/>
        <v>Women</v>
      </c>
      <c r="C90" s="1">
        <f t="shared" ca="1" si="57"/>
        <v>36</v>
      </c>
      <c r="D90" s="1">
        <f t="shared" ca="1" si="58"/>
        <v>5</v>
      </c>
      <c r="E90" s="1" t="str">
        <f t="shared" ca="1" si="59"/>
        <v xml:space="preserve">General work </v>
      </c>
      <c r="F90" s="1">
        <f t="shared" ca="1" si="60"/>
        <v>5</v>
      </c>
      <c r="G90" s="1" t="str">
        <f t="shared" ca="1" si="61"/>
        <v>Other</v>
      </c>
      <c r="H90" s="1">
        <f t="shared" ca="1" si="62"/>
        <v>0</v>
      </c>
      <c r="I90" s="1">
        <f t="shared" ca="1" si="54"/>
        <v>2</v>
      </c>
      <c r="J90" s="1">
        <f t="shared" ca="1" si="63"/>
        <v>25249</v>
      </c>
      <c r="K90" s="1">
        <f t="shared" ca="1" si="64"/>
        <v>1</v>
      </c>
      <c r="L90" s="1" t="str">
        <f t="shared" ca="1" si="65"/>
        <v>Ganesh Nagar</v>
      </c>
      <c r="M90" s="1">
        <f t="shared" ca="1" si="92"/>
        <v>75747</v>
      </c>
      <c r="N90" s="1">
        <f t="shared" ca="1" si="66"/>
        <v>12751.270899061834</v>
      </c>
      <c r="O90" s="1">
        <f t="shared" ca="1" si="93"/>
        <v>4178.005412625831</v>
      </c>
      <c r="P90" s="1">
        <f t="shared" ca="1" si="67"/>
        <v>3694</v>
      </c>
      <c r="Q90" s="1">
        <f t="shared" ca="1" si="94"/>
        <v>14335.618470707692</v>
      </c>
      <c r="R90">
        <f t="shared" ca="1" si="95"/>
        <v>18164.497586759804</v>
      </c>
      <c r="S90" s="1">
        <f t="shared" ca="1" si="96"/>
        <v>98089.502999385644</v>
      </c>
      <c r="T90" s="1">
        <f t="shared" ca="1" si="97"/>
        <v>30780.889369769524</v>
      </c>
      <c r="U90" s="1">
        <f t="shared" ca="1" si="98"/>
        <v>67308.613629616128</v>
      </c>
      <c r="X90" s="33">
        <f t="shared" ca="1" si="69"/>
        <v>0</v>
      </c>
      <c r="Y90" s="33">
        <f t="shared" ca="1" si="70"/>
        <v>1</v>
      </c>
      <c r="Z90" s="33"/>
      <c r="AA90" s="33"/>
      <c r="AO90" s="33">
        <f t="shared" ca="1" si="71"/>
        <v>0</v>
      </c>
      <c r="AP90" s="33">
        <f t="shared" ca="1" si="72"/>
        <v>0</v>
      </c>
      <c r="AQ90" s="33">
        <f t="shared" ca="1" si="73"/>
        <v>1</v>
      </c>
      <c r="AR90" s="33">
        <f t="shared" ca="1" si="74"/>
        <v>0</v>
      </c>
      <c r="AS90" s="33">
        <f t="shared" ca="1" si="75"/>
        <v>0</v>
      </c>
      <c r="AT90" s="34">
        <f t="shared" ca="1" si="76"/>
        <v>0</v>
      </c>
      <c r="AU90" s="33"/>
      <c r="AV90" s="1"/>
      <c r="AW90" s="1"/>
      <c r="AX90" s="1"/>
      <c r="AY90" s="1"/>
      <c r="AZ90" s="1"/>
      <c r="BD90" s="34">
        <f ca="1">Table1[[#This Row],[Car Value]]/Table1[[#This Row],[Cars]]</f>
        <v>2089.0027063129155</v>
      </c>
      <c r="BG90" s="34">
        <f t="shared" ca="1" si="77"/>
        <v>0</v>
      </c>
      <c r="BN90" s="16">
        <f ca="1">Table1[[#This Row],[Mortage Value]]/Table1[[#This Row],[Value of House]]</f>
        <v>0.16834027617016956</v>
      </c>
      <c r="BO90" s="1">
        <f t="shared" ca="1" si="68"/>
        <v>1</v>
      </c>
      <c r="BP90" s="1"/>
      <c r="BS90" s="33">
        <f t="shared" ca="1" si="86"/>
        <v>0</v>
      </c>
      <c r="BT90" s="33">
        <f t="shared" ca="1" si="87"/>
        <v>0</v>
      </c>
      <c r="BU90" s="33">
        <f t="shared" ca="1" si="88"/>
        <v>0</v>
      </c>
      <c r="BV90" s="33">
        <f t="shared" ca="1" si="99"/>
        <v>0</v>
      </c>
      <c r="BW90" s="33">
        <f t="shared" ca="1" si="90"/>
        <v>0</v>
      </c>
      <c r="BX90" s="33">
        <f t="shared" ca="1" si="91"/>
        <v>16357</v>
      </c>
      <c r="BZ90" s="33">
        <f t="shared" ca="1" si="78"/>
        <v>0</v>
      </c>
      <c r="CA90" s="33">
        <f t="shared" ca="1" si="79"/>
        <v>0</v>
      </c>
      <c r="CB90" s="33">
        <f t="shared" ca="1" si="80"/>
        <v>16357</v>
      </c>
      <c r="CC90" s="33">
        <f t="shared" ca="1" si="81"/>
        <v>0</v>
      </c>
      <c r="CD90" s="33">
        <f t="shared" ca="1" si="82"/>
        <v>0</v>
      </c>
      <c r="CE90" s="34">
        <f t="shared" ca="1" si="83"/>
        <v>0</v>
      </c>
      <c r="CG90" s="33">
        <f t="shared" ca="1" si="85"/>
        <v>1</v>
      </c>
      <c r="CH90" s="7"/>
      <c r="CJ90" s="34">
        <f t="shared" ca="1" si="84"/>
        <v>34</v>
      </c>
    </row>
    <row r="91" spans="1:88" x14ac:dyDescent="0.25">
      <c r="A91" s="1">
        <f t="shared" ca="1" si="55"/>
        <v>1</v>
      </c>
      <c r="B91" s="1" t="str">
        <f t="shared" ca="1" si="56"/>
        <v>Men</v>
      </c>
      <c r="C91" s="1">
        <f t="shared" ca="1" si="57"/>
        <v>40</v>
      </c>
      <c r="D91" s="1">
        <f t="shared" ca="1" si="58"/>
        <v>6</v>
      </c>
      <c r="E91" s="1" t="str">
        <f t="shared" ca="1" si="59"/>
        <v>Architecture</v>
      </c>
      <c r="F91" s="1">
        <f t="shared" ca="1" si="60"/>
        <v>2</v>
      </c>
      <c r="G91" s="1" t="str">
        <f t="shared" ca="1" si="61"/>
        <v>Civil Engineering</v>
      </c>
      <c r="H91" s="1">
        <f t="shared" ca="1" si="62"/>
        <v>3</v>
      </c>
      <c r="I91" s="1">
        <f t="shared" ca="1" si="54"/>
        <v>2</v>
      </c>
      <c r="J91" s="1">
        <f t="shared" ca="1" si="63"/>
        <v>31706</v>
      </c>
      <c r="K91" s="1">
        <f t="shared" ca="1" si="64"/>
        <v>3</v>
      </c>
      <c r="L91" s="1" t="str">
        <f t="shared" ca="1" si="65"/>
        <v>Nardas Nagar</v>
      </c>
      <c r="M91" s="1">
        <f t="shared" ca="1" si="92"/>
        <v>126824</v>
      </c>
      <c r="N91" s="1">
        <f t="shared" ca="1" si="66"/>
        <v>75280.125514160609</v>
      </c>
      <c r="O91" s="1">
        <f t="shared" ca="1" si="93"/>
        <v>42438.835489693767</v>
      </c>
      <c r="P91" s="1">
        <f t="shared" ca="1" si="67"/>
        <v>19617</v>
      </c>
      <c r="Q91" s="1">
        <f t="shared" ca="1" si="94"/>
        <v>13944.041461461908</v>
      </c>
      <c r="R91">
        <f t="shared" ca="1" si="95"/>
        <v>19351.968414684066</v>
      </c>
      <c r="S91" s="1">
        <f t="shared" ca="1" si="96"/>
        <v>188614.80390437783</v>
      </c>
      <c r="T91" s="1">
        <f t="shared" ca="1" si="97"/>
        <v>108841.16697562252</v>
      </c>
      <c r="U91" s="1">
        <f t="shared" ca="1" si="98"/>
        <v>79773.63692875531</v>
      </c>
      <c r="X91" s="33">
        <f t="shared" ca="1" si="69"/>
        <v>0</v>
      </c>
      <c r="Y91" s="33">
        <f t="shared" ca="1" si="70"/>
        <v>1</v>
      </c>
      <c r="Z91" s="33"/>
      <c r="AA91" s="33"/>
      <c r="AO91" s="33">
        <f t="shared" ca="1" si="71"/>
        <v>0</v>
      </c>
      <c r="AP91" s="33">
        <f t="shared" ca="1" si="72"/>
        <v>0</v>
      </c>
      <c r="AQ91" s="33">
        <f t="shared" ca="1" si="73"/>
        <v>0</v>
      </c>
      <c r="AR91" s="33">
        <f t="shared" ca="1" si="74"/>
        <v>0</v>
      </c>
      <c r="AS91" s="33">
        <f t="shared" ca="1" si="75"/>
        <v>0</v>
      </c>
      <c r="AT91" s="34">
        <f t="shared" ca="1" si="76"/>
        <v>0</v>
      </c>
      <c r="AU91" s="33"/>
      <c r="AV91" s="1"/>
      <c r="AW91" s="1"/>
      <c r="AX91" s="1"/>
      <c r="AY91" s="1"/>
      <c r="AZ91" s="1"/>
      <c r="BD91" s="34">
        <f ca="1">Table1[[#This Row],[Car Value]]/Table1[[#This Row],[Cars]]</f>
        <v>21219.417744846884</v>
      </c>
      <c r="BG91" s="34">
        <f t="shared" ca="1" si="77"/>
        <v>0</v>
      </c>
      <c r="BN91" s="16">
        <f ca="1">Table1[[#This Row],[Mortage Value]]/Table1[[#This Row],[Value of House]]</f>
        <v>0.59357949216363315</v>
      </c>
      <c r="BO91" s="1">
        <f t="shared" ca="1" si="68"/>
        <v>0</v>
      </c>
      <c r="BP91" s="1"/>
      <c r="BS91" s="33">
        <f t="shared" ca="1" si="86"/>
        <v>25249</v>
      </c>
      <c r="BT91" s="33">
        <f t="shared" ca="1" si="87"/>
        <v>0</v>
      </c>
      <c r="BU91" s="33">
        <f t="shared" ca="1" si="88"/>
        <v>0</v>
      </c>
      <c r="BV91" s="33">
        <f t="shared" ca="1" si="99"/>
        <v>0</v>
      </c>
      <c r="BW91" s="33">
        <f t="shared" ca="1" si="90"/>
        <v>0</v>
      </c>
      <c r="BX91" s="33">
        <f t="shared" ca="1" si="91"/>
        <v>0</v>
      </c>
      <c r="BZ91" s="33">
        <f t="shared" ca="1" si="78"/>
        <v>0</v>
      </c>
      <c r="CA91" s="33">
        <f t="shared" ca="1" si="79"/>
        <v>0</v>
      </c>
      <c r="CB91" s="33">
        <f t="shared" ca="1" si="80"/>
        <v>0</v>
      </c>
      <c r="CC91" s="33">
        <f t="shared" ca="1" si="81"/>
        <v>0</v>
      </c>
      <c r="CD91" s="33">
        <f t="shared" ca="1" si="82"/>
        <v>0</v>
      </c>
      <c r="CE91" s="34">
        <f t="shared" ca="1" si="83"/>
        <v>0</v>
      </c>
      <c r="CG91" s="33">
        <f t="shared" ca="1" si="85"/>
        <v>1</v>
      </c>
      <c r="CH91" s="7"/>
      <c r="CJ91" s="34">
        <f t="shared" ca="1" si="84"/>
        <v>37</v>
      </c>
    </row>
    <row r="92" spans="1:88" x14ac:dyDescent="0.25">
      <c r="A92" s="1">
        <f t="shared" ca="1" si="55"/>
        <v>2</v>
      </c>
      <c r="B92" s="1" t="str">
        <f t="shared" ca="1" si="56"/>
        <v>Women</v>
      </c>
      <c r="C92" s="1">
        <f t="shared" ca="1" si="57"/>
        <v>39</v>
      </c>
      <c r="D92" s="1">
        <f t="shared" ca="1" si="58"/>
        <v>5</v>
      </c>
      <c r="E92" s="1" t="str">
        <f t="shared" ca="1" si="59"/>
        <v xml:space="preserve">General work </v>
      </c>
      <c r="F92" s="1">
        <f t="shared" ca="1" si="60"/>
        <v>4</v>
      </c>
      <c r="G92" s="1" t="str">
        <f t="shared" ca="1" si="61"/>
        <v>IT Engineering</v>
      </c>
      <c r="H92" s="1">
        <f t="shared" ca="1" si="62"/>
        <v>4</v>
      </c>
      <c r="I92" s="1">
        <f t="shared" ca="1" si="54"/>
        <v>1</v>
      </c>
      <c r="J92" s="1">
        <f t="shared" ca="1" si="63"/>
        <v>26899</v>
      </c>
      <c r="K92" s="1">
        <f t="shared" ca="1" si="64"/>
        <v>3</v>
      </c>
      <c r="L92" s="1" t="str">
        <f t="shared" ca="1" si="65"/>
        <v>Nardas Nagar</v>
      </c>
      <c r="M92" s="1">
        <f t="shared" ca="1" si="92"/>
        <v>107596</v>
      </c>
      <c r="N92" s="1">
        <f t="shared" ca="1" si="66"/>
        <v>73746.498587344729</v>
      </c>
      <c r="O92" s="1">
        <f t="shared" ca="1" si="93"/>
        <v>17515.504999573252</v>
      </c>
      <c r="P92" s="1">
        <f t="shared" ca="1" si="67"/>
        <v>8917</v>
      </c>
      <c r="Q92" s="1">
        <f t="shared" ca="1" si="94"/>
        <v>13516.704147343302</v>
      </c>
      <c r="R92">
        <f t="shared" ca="1" si="95"/>
        <v>11936.052552741416</v>
      </c>
      <c r="S92" s="1">
        <f t="shared" ca="1" si="96"/>
        <v>137047.55755231468</v>
      </c>
      <c r="T92" s="1">
        <f t="shared" ca="1" si="97"/>
        <v>96180.202734688035</v>
      </c>
      <c r="U92" s="1">
        <f t="shared" ca="1" si="98"/>
        <v>40867.354817626649</v>
      </c>
      <c r="X92" s="33">
        <f t="shared" ca="1" si="69"/>
        <v>1</v>
      </c>
      <c r="Y92" s="33">
        <f t="shared" ca="1" si="70"/>
        <v>0</v>
      </c>
      <c r="Z92" s="33"/>
      <c r="AA92" s="33"/>
      <c r="AO92" s="33">
        <f t="shared" ca="1" si="71"/>
        <v>0</v>
      </c>
      <c r="AP92" s="33">
        <f t="shared" ca="1" si="72"/>
        <v>0</v>
      </c>
      <c r="AQ92" s="33">
        <f t="shared" ca="1" si="73"/>
        <v>0</v>
      </c>
      <c r="AR92" s="33">
        <f t="shared" ca="1" si="74"/>
        <v>0</v>
      </c>
      <c r="AS92" s="33">
        <f t="shared" ca="1" si="75"/>
        <v>1</v>
      </c>
      <c r="AT92" s="34">
        <f t="shared" ca="1" si="76"/>
        <v>0</v>
      </c>
      <c r="AU92" s="33"/>
      <c r="AV92" s="1"/>
      <c r="AW92" s="1"/>
      <c r="AX92" s="1"/>
      <c r="AY92" s="1"/>
      <c r="AZ92" s="1"/>
      <c r="BD92" s="34">
        <f ca="1">Table1[[#This Row],[Car Value]]/Table1[[#This Row],[Cars]]</f>
        <v>17515.504999573252</v>
      </c>
      <c r="BG92" s="34">
        <f t="shared" ca="1" si="77"/>
        <v>0</v>
      </c>
      <c r="BN92" s="16">
        <f ca="1">Table1[[#This Row],[Mortage Value]]/Table1[[#This Row],[Value of House]]</f>
        <v>0.68540186054634678</v>
      </c>
      <c r="BO92" s="1">
        <f t="shared" ca="1" si="68"/>
        <v>0</v>
      </c>
      <c r="BP92" s="1"/>
      <c r="BS92" s="33">
        <f t="shared" ca="1" si="86"/>
        <v>0</v>
      </c>
      <c r="BT92" s="33">
        <f t="shared" ca="1" si="87"/>
        <v>0</v>
      </c>
      <c r="BU92" s="33">
        <f t="shared" ca="1" si="88"/>
        <v>0</v>
      </c>
      <c r="BV92" s="33">
        <f t="shared" ca="1" si="99"/>
        <v>0</v>
      </c>
      <c r="BW92" s="33">
        <f t="shared" ca="1" si="90"/>
        <v>0</v>
      </c>
      <c r="BX92" s="33">
        <f t="shared" ca="1" si="91"/>
        <v>31706</v>
      </c>
      <c r="BZ92" s="33">
        <f t="shared" ca="1" si="78"/>
        <v>0</v>
      </c>
      <c r="CA92" s="33">
        <f t="shared" ca="1" si="79"/>
        <v>0</v>
      </c>
      <c r="CB92" s="33">
        <f t="shared" ca="1" si="80"/>
        <v>0</v>
      </c>
      <c r="CC92" s="33">
        <f t="shared" ca="1" si="81"/>
        <v>0</v>
      </c>
      <c r="CD92" s="33">
        <f t="shared" ca="1" si="82"/>
        <v>31706</v>
      </c>
      <c r="CE92" s="34">
        <f t="shared" ca="1" si="83"/>
        <v>0</v>
      </c>
      <c r="CG92" s="33">
        <f t="shared" ca="1" si="85"/>
        <v>1</v>
      </c>
      <c r="CH92" s="7"/>
      <c r="CJ92" s="34">
        <f t="shared" ca="1" si="84"/>
        <v>36</v>
      </c>
    </row>
    <row r="93" spans="1:88" x14ac:dyDescent="0.25">
      <c r="A93" s="1">
        <f t="shared" ca="1" si="55"/>
        <v>2</v>
      </c>
      <c r="B93" s="1" t="str">
        <f t="shared" ca="1" si="56"/>
        <v>Women</v>
      </c>
      <c r="C93" s="1">
        <f t="shared" ca="1" si="57"/>
        <v>30</v>
      </c>
      <c r="D93" s="1">
        <f t="shared" ca="1" si="58"/>
        <v>5</v>
      </c>
      <c r="E93" s="1" t="str">
        <f t="shared" ca="1" si="59"/>
        <v xml:space="preserve">General work </v>
      </c>
      <c r="F93" s="1">
        <f t="shared" ca="1" si="60"/>
        <v>2</v>
      </c>
      <c r="G93" s="1" t="str">
        <f t="shared" ca="1" si="61"/>
        <v>Civil Engineering</v>
      </c>
      <c r="H93" s="1">
        <f t="shared" ca="1" si="62"/>
        <v>3</v>
      </c>
      <c r="I93" s="1">
        <f t="shared" ca="1" si="54"/>
        <v>1</v>
      </c>
      <c r="J93" s="1">
        <f t="shared" ca="1" si="63"/>
        <v>26754</v>
      </c>
      <c r="K93" s="1">
        <f t="shared" ca="1" si="64"/>
        <v>7</v>
      </c>
      <c r="L93" s="1" t="str">
        <f t="shared" ca="1" si="65"/>
        <v>Tank Road</v>
      </c>
      <c r="M93" s="1">
        <f t="shared" ca="1" si="92"/>
        <v>133770</v>
      </c>
      <c r="N93" s="1">
        <f t="shared" ca="1" si="66"/>
        <v>69365.742560956627</v>
      </c>
      <c r="O93" s="1">
        <f t="shared" ca="1" si="93"/>
        <v>5952.360758964347</v>
      </c>
      <c r="P93" s="1">
        <f t="shared" ca="1" si="67"/>
        <v>4566</v>
      </c>
      <c r="Q93" s="1">
        <f t="shared" ca="1" si="94"/>
        <v>10839.383356999533</v>
      </c>
      <c r="R93">
        <f t="shared" ca="1" si="95"/>
        <v>36987.508419520585</v>
      </c>
      <c r="S93" s="1">
        <f t="shared" ca="1" si="96"/>
        <v>176709.86917848495</v>
      </c>
      <c r="T93" s="1">
        <f t="shared" ca="1" si="97"/>
        <v>84771.12591795616</v>
      </c>
      <c r="U93" s="1">
        <f t="shared" ca="1" si="98"/>
        <v>91938.74326052879</v>
      </c>
      <c r="X93" s="33">
        <f t="shared" ca="1" si="69"/>
        <v>0</v>
      </c>
      <c r="Y93" s="33">
        <f t="shared" ca="1" si="70"/>
        <v>1</v>
      </c>
      <c r="Z93" s="33"/>
      <c r="AA93" s="33"/>
      <c r="AO93" s="33">
        <f t="shared" ca="1" si="71"/>
        <v>0</v>
      </c>
      <c r="AP93" s="33">
        <f t="shared" ca="1" si="72"/>
        <v>0</v>
      </c>
      <c r="AQ93" s="33">
        <f t="shared" ca="1" si="73"/>
        <v>0</v>
      </c>
      <c r="AR93" s="33">
        <f t="shared" ca="1" si="74"/>
        <v>0</v>
      </c>
      <c r="AS93" s="33">
        <f t="shared" ca="1" si="75"/>
        <v>0</v>
      </c>
      <c r="AT93" s="34">
        <f t="shared" ca="1" si="76"/>
        <v>0</v>
      </c>
      <c r="AU93" s="33"/>
      <c r="AV93" s="1"/>
      <c r="AW93" s="1"/>
      <c r="AX93" s="1"/>
      <c r="AY93" s="1"/>
      <c r="AZ93" s="1"/>
      <c r="BD93" s="34">
        <f ca="1">Table1[[#This Row],[Car Value]]/Table1[[#This Row],[Cars]]</f>
        <v>5952.360758964347</v>
      </c>
      <c r="BG93" s="34">
        <f t="shared" ca="1" si="77"/>
        <v>0</v>
      </c>
      <c r="BN93" s="16">
        <f ca="1">Table1[[#This Row],[Mortage Value]]/Table1[[#This Row],[Value of House]]</f>
        <v>0.51854483487296577</v>
      </c>
      <c r="BO93" s="1">
        <f t="shared" ca="1" si="68"/>
        <v>0</v>
      </c>
      <c r="BP93" s="1"/>
      <c r="BS93" s="33">
        <f t="shared" ca="1" si="86"/>
        <v>0</v>
      </c>
      <c r="BT93" s="33">
        <f t="shared" ca="1" si="87"/>
        <v>0</v>
      </c>
      <c r="BU93" s="33">
        <f t="shared" ca="1" si="88"/>
        <v>0</v>
      </c>
      <c r="BV93" s="33">
        <f t="shared" ca="1" si="99"/>
        <v>0</v>
      </c>
      <c r="BW93" s="33">
        <f t="shared" ca="1" si="90"/>
        <v>0</v>
      </c>
      <c r="BX93" s="33">
        <f t="shared" ca="1" si="91"/>
        <v>26899</v>
      </c>
      <c r="BZ93" s="33">
        <f t="shared" ca="1" si="78"/>
        <v>0</v>
      </c>
      <c r="CA93" s="33">
        <f t="shared" ca="1" si="79"/>
        <v>0</v>
      </c>
      <c r="CB93" s="33">
        <f t="shared" ca="1" si="80"/>
        <v>0</v>
      </c>
      <c r="CC93" s="33">
        <f t="shared" ca="1" si="81"/>
        <v>0</v>
      </c>
      <c r="CD93" s="33">
        <f t="shared" ca="1" si="82"/>
        <v>0</v>
      </c>
      <c r="CE93" s="34">
        <f t="shared" ca="1" si="83"/>
        <v>0</v>
      </c>
      <c r="CG93" s="33">
        <f t="shared" ca="1" si="85"/>
        <v>1</v>
      </c>
      <c r="CH93" s="7"/>
      <c r="CJ93" s="34">
        <f t="shared" ca="1" si="84"/>
        <v>40</v>
      </c>
    </row>
    <row r="94" spans="1:88" x14ac:dyDescent="0.25">
      <c r="A94" s="1">
        <f t="shared" ca="1" si="55"/>
        <v>2</v>
      </c>
      <c r="B94" s="1" t="str">
        <f t="shared" ca="1" si="56"/>
        <v>Women</v>
      </c>
      <c r="C94" s="1">
        <f t="shared" ca="1" si="57"/>
        <v>35</v>
      </c>
      <c r="D94" s="1">
        <f t="shared" ca="1" si="58"/>
        <v>4</v>
      </c>
      <c r="E94" s="1" t="str">
        <f t="shared" ca="1" si="59"/>
        <v>IT</v>
      </c>
      <c r="F94" s="1">
        <f t="shared" ca="1" si="60"/>
        <v>5</v>
      </c>
      <c r="G94" s="1" t="str">
        <f t="shared" ca="1" si="61"/>
        <v>Other</v>
      </c>
      <c r="H94" s="1">
        <f t="shared" ca="1" si="62"/>
        <v>2</v>
      </c>
      <c r="I94" s="1">
        <f t="shared" ca="1" si="54"/>
        <v>2</v>
      </c>
      <c r="J94" s="1">
        <f t="shared" ca="1" si="63"/>
        <v>28054</v>
      </c>
      <c r="K94" s="1">
        <f t="shared" ca="1" si="64"/>
        <v>6</v>
      </c>
      <c r="L94" s="1" t="str">
        <f t="shared" ca="1" si="65"/>
        <v>Bhandup Station road</v>
      </c>
      <c r="M94" s="1">
        <f t="shared" ca="1" si="92"/>
        <v>84162</v>
      </c>
      <c r="N94" s="1">
        <f t="shared" ca="1" si="66"/>
        <v>47626.31208763484</v>
      </c>
      <c r="O94" s="1">
        <f t="shared" ca="1" si="93"/>
        <v>53287.449464411446</v>
      </c>
      <c r="P94" s="1">
        <f t="shared" ca="1" si="67"/>
        <v>6837</v>
      </c>
      <c r="Q94" s="1">
        <f t="shared" ca="1" si="94"/>
        <v>52515.494789071454</v>
      </c>
      <c r="R94">
        <f t="shared" ca="1" si="95"/>
        <v>31520.55127642709</v>
      </c>
      <c r="S94" s="1">
        <f t="shared" ca="1" si="96"/>
        <v>168970.00074083853</v>
      </c>
      <c r="T94" s="1">
        <f t="shared" ca="1" si="97"/>
        <v>106978.80687670629</v>
      </c>
      <c r="U94" s="1">
        <f t="shared" ca="1" si="98"/>
        <v>61991.193864132234</v>
      </c>
      <c r="X94" s="33">
        <f t="shared" ca="1" si="69"/>
        <v>0</v>
      </c>
      <c r="Y94" s="33">
        <f t="shared" ca="1" si="70"/>
        <v>1</v>
      </c>
      <c r="Z94" s="33"/>
      <c r="AA94" s="33"/>
      <c r="AO94" s="33">
        <f t="shared" ca="1" si="71"/>
        <v>0</v>
      </c>
      <c r="AP94" s="33">
        <f t="shared" ca="1" si="72"/>
        <v>0</v>
      </c>
      <c r="AQ94" s="33">
        <f t="shared" ca="1" si="73"/>
        <v>0</v>
      </c>
      <c r="AR94" s="33">
        <f t="shared" ca="1" si="74"/>
        <v>0</v>
      </c>
      <c r="AS94" s="33">
        <f t="shared" ca="1" si="75"/>
        <v>0</v>
      </c>
      <c r="AT94" s="34">
        <f t="shared" ca="1" si="76"/>
        <v>0</v>
      </c>
      <c r="AU94" s="33"/>
      <c r="AV94" s="1"/>
      <c r="AW94" s="1"/>
      <c r="AX94" s="1"/>
      <c r="AY94" s="1"/>
      <c r="AZ94" s="1"/>
      <c r="BD94" s="34">
        <f ca="1">Table1[[#This Row],[Car Value]]/Table1[[#This Row],[Cars]]</f>
        <v>26643.724732205723</v>
      </c>
      <c r="BG94" s="34">
        <f t="shared" ca="1" si="77"/>
        <v>0</v>
      </c>
      <c r="BN94" s="16">
        <f ca="1">Table1[[#This Row],[Mortage Value]]/Table1[[#This Row],[Value of House]]</f>
        <v>0.56588854931720778</v>
      </c>
      <c r="BO94" s="1">
        <f t="shared" ca="1" si="68"/>
        <v>0</v>
      </c>
      <c r="BP94" s="1"/>
      <c r="BS94" s="33">
        <f t="shared" ca="1" si="86"/>
        <v>0</v>
      </c>
      <c r="BT94" s="33">
        <f t="shared" ca="1" si="87"/>
        <v>26754</v>
      </c>
      <c r="BU94" s="33">
        <f t="shared" ca="1" si="88"/>
        <v>0</v>
      </c>
      <c r="BV94" s="33">
        <f t="shared" ca="1" si="99"/>
        <v>0</v>
      </c>
      <c r="BW94" s="33">
        <f t="shared" ca="1" si="90"/>
        <v>0</v>
      </c>
      <c r="BX94" s="33">
        <f t="shared" ca="1" si="91"/>
        <v>0</v>
      </c>
      <c r="BZ94" s="33">
        <f t="shared" ca="1" si="78"/>
        <v>0</v>
      </c>
      <c r="CA94" s="33">
        <f t="shared" ca="1" si="79"/>
        <v>0</v>
      </c>
      <c r="CB94" s="33">
        <f t="shared" ca="1" si="80"/>
        <v>0</v>
      </c>
      <c r="CC94" s="33">
        <f t="shared" ca="1" si="81"/>
        <v>0</v>
      </c>
      <c r="CD94" s="33">
        <f t="shared" ca="1" si="82"/>
        <v>0</v>
      </c>
      <c r="CE94" s="34">
        <f t="shared" ca="1" si="83"/>
        <v>0</v>
      </c>
      <c r="CG94" s="33">
        <f t="shared" ca="1" si="85"/>
        <v>1</v>
      </c>
      <c r="CH94" s="7"/>
      <c r="CJ94" s="34">
        <f t="shared" ca="1" si="84"/>
        <v>39</v>
      </c>
    </row>
    <row r="95" spans="1:88" x14ac:dyDescent="0.25">
      <c r="A95" s="1">
        <f t="shared" ca="1" si="55"/>
        <v>1</v>
      </c>
      <c r="B95" s="1" t="str">
        <f t="shared" ca="1" si="56"/>
        <v>Men</v>
      </c>
      <c r="C95" s="1">
        <f t="shared" ca="1" si="57"/>
        <v>43</v>
      </c>
      <c r="D95" s="1">
        <f t="shared" ca="1" si="58"/>
        <v>2</v>
      </c>
      <c r="E95" s="1" t="str">
        <f t="shared" ca="1" si="59"/>
        <v>Construction</v>
      </c>
      <c r="F95" s="1">
        <f t="shared" ca="1" si="60"/>
        <v>1</v>
      </c>
      <c r="G95" s="1" t="str">
        <f t="shared" ca="1" si="61"/>
        <v>Doctor</v>
      </c>
      <c r="H95" s="1">
        <f t="shared" ca="1" si="62"/>
        <v>4</v>
      </c>
      <c r="I95" s="1">
        <f t="shared" ca="1" si="54"/>
        <v>1</v>
      </c>
      <c r="J95" s="1">
        <f t="shared" ca="1" si="63"/>
        <v>20111</v>
      </c>
      <c r="K95" s="1">
        <f t="shared" ca="1" si="64"/>
        <v>1</v>
      </c>
      <c r="L95" s="1" t="str">
        <f t="shared" ca="1" si="65"/>
        <v>Ganesh Nagar</v>
      </c>
      <c r="M95" s="1">
        <f t="shared" ca="1" si="92"/>
        <v>100555</v>
      </c>
      <c r="N95" s="1">
        <f t="shared" ca="1" si="66"/>
        <v>49789.417068582741</v>
      </c>
      <c r="O95" s="1">
        <f t="shared" ca="1" si="93"/>
        <v>4867.1775283968218</v>
      </c>
      <c r="P95" s="1">
        <f t="shared" ca="1" si="67"/>
        <v>4056</v>
      </c>
      <c r="Q95" s="1">
        <f t="shared" ca="1" si="94"/>
        <v>22013.18773321321</v>
      </c>
      <c r="R95">
        <f t="shared" ca="1" si="95"/>
        <v>28486.355506982094</v>
      </c>
      <c r="S95" s="1">
        <f t="shared" ca="1" si="96"/>
        <v>133908.5330353789</v>
      </c>
      <c r="T95" s="1">
        <f t="shared" ca="1" si="97"/>
        <v>75858.604801795955</v>
      </c>
      <c r="U95" s="1">
        <f t="shared" ca="1" si="98"/>
        <v>58049.928233582948</v>
      </c>
      <c r="X95" s="33">
        <f t="shared" ca="1" si="69"/>
        <v>0</v>
      </c>
      <c r="Y95" s="33">
        <f t="shared" ca="1" si="70"/>
        <v>1</v>
      </c>
      <c r="Z95" s="33"/>
      <c r="AA95" s="33"/>
      <c r="AO95" s="33">
        <f t="shared" ca="1" si="71"/>
        <v>0</v>
      </c>
      <c r="AP95" s="33">
        <f t="shared" ca="1" si="72"/>
        <v>1</v>
      </c>
      <c r="AQ95" s="33">
        <f t="shared" ca="1" si="73"/>
        <v>0</v>
      </c>
      <c r="AR95" s="33">
        <f t="shared" ca="1" si="74"/>
        <v>0</v>
      </c>
      <c r="AS95" s="33">
        <f t="shared" ca="1" si="75"/>
        <v>0</v>
      </c>
      <c r="AT95" s="34">
        <f t="shared" ca="1" si="76"/>
        <v>0</v>
      </c>
      <c r="AU95" s="33"/>
      <c r="AV95" s="1"/>
      <c r="AW95" s="1"/>
      <c r="AX95" s="1"/>
      <c r="AY95" s="1"/>
      <c r="AZ95" s="1"/>
      <c r="BD95" s="34">
        <f ca="1">Table1[[#This Row],[Car Value]]/Table1[[#This Row],[Cars]]</f>
        <v>4867.1775283968218</v>
      </c>
      <c r="BG95" s="34">
        <f t="shared" ca="1" si="77"/>
        <v>0</v>
      </c>
      <c r="BN95" s="16">
        <f ca="1">Table1[[#This Row],[Mortage Value]]/Table1[[#This Row],[Value of House]]</f>
        <v>0.49514610977656748</v>
      </c>
      <c r="BO95" s="1">
        <f t="shared" ca="1" si="68"/>
        <v>0</v>
      </c>
      <c r="BP95" s="1"/>
      <c r="BS95" s="33">
        <f t="shared" ca="1" si="86"/>
        <v>0</v>
      </c>
      <c r="BT95" s="33">
        <f t="shared" ca="1" si="87"/>
        <v>0</v>
      </c>
      <c r="BU95" s="33">
        <f t="shared" ca="1" si="88"/>
        <v>0</v>
      </c>
      <c r="BV95" s="33">
        <f t="shared" ca="1" si="99"/>
        <v>28054</v>
      </c>
      <c r="BW95" s="33">
        <f t="shared" ca="1" si="90"/>
        <v>0</v>
      </c>
      <c r="BX95" s="33">
        <f t="shared" ca="1" si="91"/>
        <v>0</v>
      </c>
      <c r="BZ95" s="33">
        <f t="shared" ca="1" si="78"/>
        <v>0</v>
      </c>
      <c r="CA95" s="33">
        <f t="shared" ca="1" si="79"/>
        <v>28054</v>
      </c>
      <c r="CB95" s="33">
        <f t="shared" ca="1" si="80"/>
        <v>0</v>
      </c>
      <c r="CC95" s="33">
        <f t="shared" ca="1" si="81"/>
        <v>0</v>
      </c>
      <c r="CD95" s="33">
        <f t="shared" ca="1" si="82"/>
        <v>0</v>
      </c>
      <c r="CE95" s="34">
        <f t="shared" ca="1" si="83"/>
        <v>0</v>
      </c>
      <c r="CG95" s="33">
        <f t="shared" ca="1" si="85"/>
        <v>1</v>
      </c>
      <c r="CH95" s="7"/>
      <c r="CJ95" s="34">
        <f t="shared" ca="1" si="84"/>
        <v>30</v>
      </c>
    </row>
    <row r="96" spans="1:88" x14ac:dyDescent="0.25">
      <c r="A96" s="1">
        <f t="shared" ca="1" si="55"/>
        <v>2</v>
      </c>
      <c r="B96" s="1" t="str">
        <f t="shared" ca="1" si="56"/>
        <v>Women</v>
      </c>
      <c r="C96" s="1">
        <f t="shared" ca="1" si="57"/>
        <v>32</v>
      </c>
      <c r="D96" s="1">
        <f t="shared" ca="1" si="58"/>
        <v>1</v>
      </c>
      <c r="E96" s="1" t="str">
        <f t="shared" ca="1" si="59"/>
        <v>Health</v>
      </c>
      <c r="F96" s="1">
        <f t="shared" ca="1" si="60"/>
        <v>3</v>
      </c>
      <c r="G96" s="1" t="str">
        <f t="shared" ca="1" si="61"/>
        <v>B.ED</v>
      </c>
      <c r="H96" s="1">
        <f t="shared" ca="1" si="62"/>
        <v>0</v>
      </c>
      <c r="I96" s="1">
        <f t="shared" ca="1" si="54"/>
        <v>1</v>
      </c>
      <c r="J96" s="1">
        <f t="shared" ca="1" si="63"/>
        <v>28740</v>
      </c>
      <c r="K96" s="1">
        <f t="shared" ca="1" si="64"/>
        <v>4</v>
      </c>
      <c r="L96" s="1" t="str">
        <f t="shared" ca="1" si="65"/>
        <v>Sarvoday Nagar</v>
      </c>
      <c r="M96" s="1">
        <f t="shared" ca="1" si="92"/>
        <v>86220</v>
      </c>
      <c r="N96" s="1">
        <f t="shared" ca="1" si="66"/>
        <v>84173.555840582761</v>
      </c>
      <c r="O96" s="1">
        <f t="shared" ca="1" si="93"/>
        <v>25322.162392542297</v>
      </c>
      <c r="P96" s="1">
        <f t="shared" ca="1" si="67"/>
        <v>16586</v>
      </c>
      <c r="Q96" s="1">
        <f t="shared" ca="1" si="94"/>
        <v>581.53749193718352</v>
      </c>
      <c r="R96">
        <f t="shared" ca="1" si="95"/>
        <v>31777.128441903478</v>
      </c>
      <c r="S96" s="1">
        <f t="shared" ca="1" si="96"/>
        <v>143319.29083444577</v>
      </c>
      <c r="T96" s="1">
        <f t="shared" ca="1" si="97"/>
        <v>101341.09333251994</v>
      </c>
      <c r="U96" s="1">
        <f t="shared" ca="1" si="98"/>
        <v>41978.197501925824</v>
      </c>
      <c r="X96" s="33">
        <f t="shared" ca="1" si="69"/>
        <v>1</v>
      </c>
      <c r="Y96" s="33">
        <f t="shared" ca="1" si="70"/>
        <v>0</v>
      </c>
      <c r="Z96" s="33"/>
      <c r="AA96" s="33"/>
      <c r="AO96" s="33">
        <f t="shared" ca="1" si="71"/>
        <v>0</v>
      </c>
      <c r="AP96" s="33">
        <f t="shared" ca="1" si="72"/>
        <v>0</v>
      </c>
      <c r="AQ96" s="33">
        <f t="shared" ca="1" si="73"/>
        <v>0</v>
      </c>
      <c r="AR96" s="33">
        <f t="shared" ca="1" si="74"/>
        <v>1</v>
      </c>
      <c r="AS96" s="33">
        <f t="shared" ca="1" si="75"/>
        <v>0</v>
      </c>
      <c r="AT96" s="34">
        <f t="shared" ca="1" si="76"/>
        <v>0</v>
      </c>
      <c r="AU96" s="33"/>
      <c r="AV96" s="1"/>
      <c r="AW96" s="1"/>
      <c r="AX96" s="1"/>
      <c r="AY96" s="1"/>
      <c r="AZ96" s="1"/>
      <c r="BD96" s="34">
        <f ca="1">Table1[[#This Row],[Car Value]]/Table1[[#This Row],[Cars]]</f>
        <v>25322.162392542297</v>
      </c>
      <c r="BG96" s="34">
        <f t="shared" ca="1" si="77"/>
        <v>0</v>
      </c>
      <c r="BN96" s="16">
        <f ca="1">Table1[[#This Row],[Mortage Value]]/Table1[[#This Row],[Value of House]]</f>
        <v>0.97626485549272513</v>
      </c>
      <c r="BO96" s="1">
        <f t="shared" ca="1" si="68"/>
        <v>0</v>
      </c>
      <c r="BP96" s="1"/>
      <c r="BS96" s="33">
        <f t="shared" ca="1" si="86"/>
        <v>20111</v>
      </c>
      <c r="BT96" s="33">
        <f t="shared" ca="1" si="87"/>
        <v>0</v>
      </c>
      <c r="BU96" s="33">
        <f t="shared" ca="1" si="88"/>
        <v>0</v>
      </c>
      <c r="BV96" s="33">
        <f t="shared" ca="1" si="99"/>
        <v>0</v>
      </c>
      <c r="BW96" s="33">
        <f t="shared" ca="1" si="90"/>
        <v>0</v>
      </c>
      <c r="BX96" s="33">
        <f t="shared" ca="1" si="91"/>
        <v>0</v>
      </c>
      <c r="BZ96" s="33">
        <f t="shared" ca="1" si="78"/>
        <v>0</v>
      </c>
      <c r="CA96" s="33">
        <f t="shared" ca="1" si="79"/>
        <v>0</v>
      </c>
      <c r="CB96" s="33">
        <f t="shared" ca="1" si="80"/>
        <v>0</v>
      </c>
      <c r="CC96" s="33">
        <f t="shared" ca="1" si="81"/>
        <v>20111</v>
      </c>
      <c r="CD96" s="33">
        <f t="shared" ca="1" si="82"/>
        <v>0</v>
      </c>
      <c r="CE96" s="34">
        <f t="shared" ca="1" si="83"/>
        <v>0</v>
      </c>
      <c r="CG96" s="33">
        <f t="shared" ca="1" si="85"/>
        <v>1</v>
      </c>
      <c r="CH96" s="7"/>
      <c r="CJ96" s="34">
        <f t="shared" ca="1" si="84"/>
        <v>35</v>
      </c>
    </row>
    <row r="97" spans="1:88" x14ac:dyDescent="0.25">
      <c r="A97" s="1">
        <f t="shared" ca="1" si="55"/>
        <v>2</v>
      </c>
      <c r="B97" s="1" t="str">
        <f t="shared" ca="1" si="56"/>
        <v>Women</v>
      </c>
      <c r="C97" s="1">
        <f t="shared" ca="1" si="57"/>
        <v>41</v>
      </c>
      <c r="D97" s="1">
        <f t="shared" ca="1" si="58"/>
        <v>2</v>
      </c>
      <c r="E97" s="1" t="str">
        <f t="shared" ca="1" si="59"/>
        <v>Construction</v>
      </c>
      <c r="F97" s="1">
        <f t="shared" ca="1" si="60"/>
        <v>6</v>
      </c>
      <c r="G97" s="1" t="str">
        <f t="shared" ca="1" si="61"/>
        <v>Architech</v>
      </c>
      <c r="H97" s="1">
        <f t="shared" ca="1" si="62"/>
        <v>3</v>
      </c>
      <c r="I97" s="1">
        <f t="shared" ca="1" si="54"/>
        <v>2</v>
      </c>
      <c r="J97" s="1">
        <f t="shared" ca="1" si="63"/>
        <v>29418</v>
      </c>
      <c r="K97" s="1">
        <f t="shared" ca="1" si="64"/>
        <v>6</v>
      </c>
      <c r="L97" s="1" t="str">
        <f t="shared" ca="1" si="65"/>
        <v>Bhandup Station road</v>
      </c>
      <c r="M97" s="1">
        <f t="shared" ca="1" si="92"/>
        <v>88254</v>
      </c>
      <c r="N97" s="1">
        <f t="shared" ca="1" si="66"/>
        <v>25830.160825091545</v>
      </c>
      <c r="O97" s="1">
        <f t="shared" ca="1" si="93"/>
        <v>18117.2845527319</v>
      </c>
      <c r="P97" s="1">
        <f t="shared" ca="1" si="67"/>
        <v>2456</v>
      </c>
      <c r="Q97" s="1">
        <f t="shared" ca="1" si="94"/>
        <v>39495.868101965993</v>
      </c>
      <c r="R97">
        <f t="shared" ca="1" si="95"/>
        <v>3195.4286568543994</v>
      </c>
      <c r="S97" s="1">
        <f t="shared" ca="1" si="96"/>
        <v>109566.71320958631</v>
      </c>
      <c r="T97" s="1">
        <f t="shared" ca="1" si="97"/>
        <v>67782.028927057545</v>
      </c>
      <c r="U97" s="1">
        <f t="shared" ca="1" si="98"/>
        <v>41784.68428252876</v>
      </c>
      <c r="X97" s="33">
        <f t="shared" ca="1" si="69"/>
        <v>0</v>
      </c>
      <c r="Y97" s="33">
        <f t="shared" ca="1" si="70"/>
        <v>1</v>
      </c>
      <c r="Z97" s="33"/>
      <c r="AA97" s="33"/>
      <c r="AO97" s="33">
        <f t="shared" ca="1" si="71"/>
        <v>0</v>
      </c>
      <c r="AP97" s="33">
        <f t="shared" ca="1" si="72"/>
        <v>0</v>
      </c>
      <c r="AQ97" s="33">
        <f t="shared" ca="1" si="73"/>
        <v>1</v>
      </c>
      <c r="AR97" s="33">
        <f t="shared" ca="1" si="74"/>
        <v>0</v>
      </c>
      <c r="AS97" s="33">
        <f t="shared" ca="1" si="75"/>
        <v>0</v>
      </c>
      <c r="AT97" s="34">
        <f t="shared" ca="1" si="76"/>
        <v>0</v>
      </c>
      <c r="AU97" s="33"/>
      <c r="AV97" s="1"/>
      <c r="AW97" s="1"/>
      <c r="AX97" s="1"/>
      <c r="AY97" s="1"/>
      <c r="AZ97" s="1"/>
      <c r="BD97" s="34">
        <f ca="1">Table1[[#This Row],[Car Value]]/Table1[[#This Row],[Cars]]</f>
        <v>9058.6422763659502</v>
      </c>
      <c r="BG97" s="34">
        <f t="shared" ca="1" si="77"/>
        <v>0</v>
      </c>
      <c r="BN97" s="16">
        <f ca="1">Table1[[#This Row],[Mortage Value]]/Table1[[#This Row],[Value of House]]</f>
        <v>0.29267977457216154</v>
      </c>
      <c r="BO97" s="1">
        <f t="shared" ca="1" si="68"/>
        <v>0</v>
      </c>
      <c r="BP97" s="1"/>
      <c r="BS97" s="33">
        <f t="shared" ca="1" si="86"/>
        <v>0</v>
      </c>
      <c r="BT97" s="33">
        <f t="shared" ca="1" si="87"/>
        <v>0</v>
      </c>
      <c r="BU97" s="33">
        <f t="shared" ca="1" si="88"/>
        <v>0</v>
      </c>
      <c r="BV97" s="33">
        <f t="shared" ca="1" si="99"/>
        <v>0</v>
      </c>
      <c r="BW97" s="33">
        <f t="shared" ca="1" si="90"/>
        <v>28740</v>
      </c>
      <c r="BX97" s="33">
        <f t="shared" ca="1" si="91"/>
        <v>0</v>
      </c>
      <c r="BZ97" s="33">
        <f t="shared" ca="1" si="78"/>
        <v>0</v>
      </c>
      <c r="CA97" s="33">
        <f t="shared" ca="1" si="79"/>
        <v>0</v>
      </c>
      <c r="CB97" s="33">
        <f t="shared" ca="1" si="80"/>
        <v>28740</v>
      </c>
      <c r="CC97" s="33">
        <f t="shared" ca="1" si="81"/>
        <v>0</v>
      </c>
      <c r="CD97" s="33">
        <f t="shared" ca="1" si="82"/>
        <v>0</v>
      </c>
      <c r="CE97" s="34">
        <f t="shared" ca="1" si="83"/>
        <v>0</v>
      </c>
      <c r="CG97" s="33">
        <f t="shared" ca="1" si="85"/>
        <v>1</v>
      </c>
      <c r="CH97" s="7"/>
      <c r="CJ97" s="34">
        <f t="shared" ca="1" si="84"/>
        <v>43</v>
      </c>
    </row>
    <row r="98" spans="1:88" x14ac:dyDescent="0.25">
      <c r="A98" s="1">
        <f t="shared" ca="1" si="55"/>
        <v>2</v>
      </c>
      <c r="B98" s="1" t="str">
        <f t="shared" ca="1" si="56"/>
        <v>Women</v>
      </c>
      <c r="C98" s="1">
        <f t="shared" ca="1" si="57"/>
        <v>28</v>
      </c>
      <c r="D98" s="1">
        <f t="shared" ca="1" si="58"/>
        <v>4</v>
      </c>
      <c r="E98" s="1" t="str">
        <f t="shared" ca="1" si="59"/>
        <v>IT</v>
      </c>
      <c r="F98" s="1">
        <f t="shared" ca="1" si="60"/>
        <v>1</v>
      </c>
      <c r="G98" s="1" t="str">
        <f t="shared" ca="1" si="61"/>
        <v>Doctor</v>
      </c>
      <c r="H98" s="1">
        <f t="shared" ca="1" si="62"/>
        <v>4</v>
      </c>
      <c r="I98" s="1">
        <f t="shared" ca="1" si="54"/>
        <v>2</v>
      </c>
      <c r="J98" s="1">
        <f t="shared" ca="1" si="63"/>
        <v>21571</v>
      </c>
      <c r="K98" s="1">
        <f t="shared" ca="1" si="64"/>
        <v>6</v>
      </c>
      <c r="L98" s="1" t="str">
        <f t="shared" ca="1" si="65"/>
        <v>Bhandup Station road</v>
      </c>
      <c r="M98" s="1">
        <f t="shared" ca="1" si="92"/>
        <v>107855</v>
      </c>
      <c r="N98" s="1">
        <f t="shared" ca="1" si="66"/>
        <v>63977.36715270151</v>
      </c>
      <c r="O98" s="1">
        <f t="shared" ca="1" si="93"/>
        <v>42340.663472614622</v>
      </c>
      <c r="P98" s="1">
        <f t="shared" ca="1" si="67"/>
        <v>10642</v>
      </c>
      <c r="Q98" s="1">
        <f t="shared" ca="1" si="94"/>
        <v>42269.355298831324</v>
      </c>
      <c r="R98">
        <f t="shared" ca="1" si="95"/>
        <v>12749.719988977504</v>
      </c>
      <c r="S98" s="1">
        <f t="shared" ca="1" si="96"/>
        <v>162945.38346159214</v>
      </c>
      <c r="T98" s="1">
        <f t="shared" ca="1" si="97"/>
        <v>116888.72245153284</v>
      </c>
      <c r="U98" s="1">
        <f t="shared" ca="1" si="98"/>
        <v>46056.661010059295</v>
      </c>
      <c r="X98" s="33">
        <f t="shared" ca="1" si="69"/>
        <v>0</v>
      </c>
      <c r="Y98" s="33">
        <f t="shared" ca="1" si="70"/>
        <v>1</v>
      </c>
      <c r="Z98" s="33"/>
      <c r="AA98" s="33"/>
      <c r="AO98" s="33">
        <f t="shared" ca="1" si="71"/>
        <v>0</v>
      </c>
      <c r="AP98" s="33">
        <f t="shared" ca="1" si="72"/>
        <v>0</v>
      </c>
      <c r="AQ98" s="33">
        <f t="shared" ca="1" si="73"/>
        <v>0</v>
      </c>
      <c r="AR98" s="33">
        <f t="shared" ca="1" si="74"/>
        <v>1</v>
      </c>
      <c r="AS98" s="33">
        <f t="shared" ca="1" si="75"/>
        <v>0</v>
      </c>
      <c r="AT98" s="34">
        <f t="shared" ca="1" si="76"/>
        <v>0</v>
      </c>
      <c r="AU98" s="33"/>
      <c r="AV98" s="1"/>
      <c r="AW98" s="1"/>
      <c r="AX98" s="1"/>
      <c r="AY98" s="1"/>
      <c r="AZ98" s="1"/>
      <c r="BD98" s="34">
        <f ca="1">Table1[[#This Row],[Car Value]]/Table1[[#This Row],[Cars]]</f>
        <v>21170.331736307311</v>
      </c>
      <c r="BG98" s="34">
        <f t="shared" ca="1" si="77"/>
        <v>0</v>
      </c>
      <c r="BN98" s="16">
        <f ca="1">Table1[[#This Row],[Mortage Value]]/Table1[[#This Row],[Value of House]]</f>
        <v>0.59317942749711661</v>
      </c>
      <c r="BO98" s="1">
        <f t="shared" ca="1" si="68"/>
        <v>0</v>
      </c>
      <c r="BP98" s="1"/>
      <c r="BS98" s="33">
        <f t="shared" ca="1" si="86"/>
        <v>0</v>
      </c>
      <c r="BT98" s="33">
        <f t="shared" ca="1" si="87"/>
        <v>0</v>
      </c>
      <c r="BU98" s="33">
        <f t="shared" ca="1" si="88"/>
        <v>0</v>
      </c>
      <c r="BV98" s="33">
        <f t="shared" ca="1" si="99"/>
        <v>29418</v>
      </c>
      <c r="BW98" s="33">
        <f t="shared" ca="1" si="90"/>
        <v>0</v>
      </c>
      <c r="BX98" s="33">
        <f t="shared" ca="1" si="91"/>
        <v>0</v>
      </c>
      <c r="BZ98" s="33">
        <f t="shared" ca="1" si="78"/>
        <v>0</v>
      </c>
      <c r="CA98" s="33">
        <f t="shared" ca="1" si="79"/>
        <v>0</v>
      </c>
      <c r="CB98" s="33">
        <f t="shared" ca="1" si="80"/>
        <v>0</v>
      </c>
      <c r="CC98" s="33">
        <f t="shared" ca="1" si="81"/>
        <v>29418</v>
      </c>
      <c r="CD98" s="33">
        <f t="shared" ca="1" si="82"/>
        <v>0</v>
      </c>
      <c r="CE98" s="34">
        <f t="shared" ca="1" si="83"/>
        <v>0</v>
      </c>
      <c r="CG98" s="33">
        <f t="shared" ca="1" si="85"/>
        <v>1</v>
      </c>
      <c r="CH98" s="7"/>
      <c r="CJ98" s="34">
        <f t="shared" ca="1" si="84"/>
        <v>32</v>
      </c>
    </row>
    <row r="99" spans="1:88" x14ac:dyDescent="0.25">
      <c r="A99" s="1">
        <f t="shared" ca="1" si="55"/>
        <v>1</v>
      </c>
      <c r="B99" s="1" t="str">
        <f t="shared" ca="1" si="56"/>
        <v>Men</v>
      </c>
      <c r="C99" s="1">
        <f t="shared" ca="1" si="57"/>
        <v>25</v>
      </c>
      <c r="D99" s="1">
        <f t="shared" ca="1" si="58"/>
        <v>1</v>
      </c>
      <c r="E99" s="1" t="str">
        <f t="shared" ca="1" si="59"/>
        <v>Health</v>
      </c>
      <c r="F99" s="1">
        <f t="shared" ca="1" si="60"/>
        <v>2</v>
      </c>
      <c r="G99" s="1" t="str">
        <f t="shared" ca="1" si="61"/>
        <v>Civil Engineering</v>
      </c>
      <c r="H99" s="1">
        <f t="shared" ca="1" si="62"/>
        <v>2</v>
      </c>
      <c r="I99" s="1">
        <f t="shared" ca="1" si="54"/>
        <v>1</v>
      </c>
      <c r="J99" s="1">
        <f t="shared" ca="1" si="63"/>
        <v>25947</v>
      </c>
      <c r="K99" s="1">
        <f t="shared" ca="1" si="64"/>
        <v>5</v>
      </c>
      <c r="L99" s="1" t="str">
        <f t="shared" ca="1" si="65"/>
        <v>Shivaji Talao</v>
      </c>
      <c r="M99" s="1">
        <f t="shared" ca="1" si="92"/>
        <v>129735</v>
      </c>
      <c r="N99" s="1">
        <f t="shared" ca="1" si="66"/>
        <v>24979.572587984159</v>
      </c>
      <c r="O99" s="1">
        <f t="shared" ca="1" si="93"/>
        <v>17940.1168719544</v>
      </c>
      <c r="P99" s="1">
        <f t="shared" ca="1" si="67"/>
        <v>17816</v>
      </c>
      <c r="Q99" s="1">
        <f t="shared" ca="1" si="94"/>
        <v>9256.4019702013793</v>
      </c>
      <c r="R99">
        <f t="shared" ca="1" si="95"/>
        <v>729.25276538467756</v>
      </c>
      <c r="S99" s="1">
        <f t="shared" ca="1" si="96"/>
        <v>148404.36963733908</v>
      </c>
      <c r="T99" s="1">
        <f t="shared" ca="1" si="97"/>
        <v>52051.974558185539</v>
      </c>
      <c r="U99" s="1">
        <f t="shared" ca="1" si="98"/>
        <v>96352.395079153546</v>
      </c>
      <c r="X99" s="33">
        <f t="shared" ca="1" si="69"/>
        <v>0</v>
      </c>
      <c r="Y99" s="33">
        <f t="shared" ca="1" si="70"/>
        <v>1</v>
      </c>
      <c r="Z99" s="33"/>
      <c r="AA99" s="33"/>
      <c r="AO99" s="33">
        <f t="shared" ca="1" si="71"/>
        <v>0</v>
      </c>
      <c r="AP99" s="33">
        <f t="shared" ca="1" si="72"/>
        <v>1</v>
      </c>
      <c r="AQ99" s="33">
        <f t="shared" ca="1" si="73"/>
        <v>0</v>
      </c>
      <c r="AR99" s="33">
        <f t="shared" ca="1" si="74"/>
        <v>0</v>
      </c>
      <c r="AS99" s="33">
        <f t="shared" ca="1" si="75"/>
        <v>0</v>
      </c>
      <c r="AT99" s="34">
        <f t="shared" ca="1" si="76"/>
        <v>0</v>
      </c>
      <c r="AU99" s="33"/>
      <c r="AV99" s="1"/>
      <c r="AW99" s="1"/>
      <c r="AX99" s="1"/>
      <c r="AY99" s="1"/>
      <c r="AZ99" s="1"/>
      <c r="BD99" s="34">
        <f ca="1">Table1[[#This Row],[Car Value]]/Table1[[#This Row],[Cars]]</f>
        <v>17940.1168719544</v>
      </c>
      <c r="BG99" s="34">
        <f t="shared" ca="1" si="77"/>
        <v>0</v>
      </c>
      <c r="BN99" s="16">
        <f ca="1">Table1[[#This Row],[Mortage Value]]/Table1[[#This Row],[Value of House]]</f>
        <v>0.19254304997097282</v>
      </c>
      <c r="BO99" s="1">
        <f t="shared" ca="1" si="68"/>
        <v>1</v>
      </c>
      <c r="BP99" s="1"/>
      <c r="BS99" s="33">
        <f t="shared" ca="1" si="86"/>
        <v>0</v>
      </c>
      <c r="BT99" s="33">
        <f t="shared" ca="1" si="87"/>
        <v>0</v>
      </c>
      <c r="BU99" s="33">
        <f t="shared" ca="1" si="88"/>
        <v>0</v>
      </c>
      <c r="BV99" s="33">
        <f t="shared" ca="1" si="99"/>
        <v>21571</v>
      </c>
      <c r="BW99" s="33">
        <f t="shared" ca="1" si="90"/>
        <v>0</v>
      </c>
      <c r="BX99" s="33">
        <f t="shared" ca="1" si="91"/>
        <v>0</v>
      </c>
      <c r="BZ99" s="33">
        <f t="shared" ca="1" si="78"/>
        <v>0</v>
      </c>
      <c r="CA99" s="33">
        <f t="shared" ca="1" si="79"/>
        <v>21571</v>
      </c>
      <c r="CB99" s="33">
        <f t="shared" ca="1" si="80"/>
        <v>0</v>
      </c>
      <c r="CC99" s="33">
        <f t="shared" ca="1" si="81"/>
        <v>0</v>
      </c>
      <c r="CD99" s="33">
        <f t="shared" ca="1" si="82"/>
        <v>0</v>
      </c>
      <c r="CE99" s="34">
        <f t="shared" ca="1" si="83"/>
        <v>0</v>
      </c>
      <c r="CG99" s="33">
        <f t="shared" ca="1" si="85"/>
        <v>1</v>
      </c>
      <c r="CH99" s="7"/>
      <c r="CJ99" s="34">
        <f t="shared" ca="1" si="84"/>
        <v>41</v>
      </c>
    </row>
    <row r="100" spans="1:88" x14ac:dyDescent="0.25">
      <c r="A100" s="1">
        <f t="shared" ca="1" si="55"/>
        <v>1</v>
      </c>
      <c r="B100" s="1" t="str">
        <f t="shared" ca="1" si="56"/>
        <v>Men</v>
      </c>
      <c r="C100" s="1">
        <f t="shared" ca="1" si="57"/>
        <v>41</v>
      </c>
      <c r="D100" s="1">
        <f t="shared" ca="1" si="58"/>
        <v>2</v>
      </c>
      <c r="E100" s="1" t="str">
        <f t="shared" ca="1" si="59"/>
        <v>Construction</v>
      </c>
      <c r="F100" s="1">
        <f t="shared" ca="1" si="60"/>
        <v>5</v>
      </c>
      <c r="G100" s="1" t="str">
        <f t="shared" ca="1" si="61"/>
        <v>Other</v>
      </c>
      <c r="H100" s="1">
        <f t="shared" ca="1" si="62"/>
        <v>0</v>
      </c>
      <c r="I100" s="1">
        <f t="shared" ca="1" si="54"/>
        <v>1</v>
      </c>
      <c r="J100" s="1">
        <f t="shared" ca="1" si="63"/>
        <v>17640</v>
      </c>
      <c r="K100" s="1">
        <f t="shared" ca="1" si="64"/>
        <v>4</v>
      </c>
      <c r="L100" s="1" t="str">
        <f t="shared" ca="1" si="65"/>
        <v>Sarvoday Nagar</v>
      </c>
      <c r="M100" s="1">
        <f t="shared" ca="1" si="92"/>
        <v>105840</v>
      </c>
      <c r="N100" s="1">
        <f t="shared" ca="1" si="66"/>
        <v>64047.677840234479</v>
      </c>
      <c r="O100" s="1">
        <f t="shared" ca="1" si="93"/>
        <v>11330.967914923969</v>
      </c>
      <c r="P100" s="1">
        <f t="shared" ca="1" si="67"/>
        <v>5502</v>
      </c>
      <c r="Q100" s="1">
        <f t="shared" ca="1" si="94"/>
        <v>11856.446190812629</v>
      </c>
      <c r="R100">
        <f t="shared" ca="1" si="95"/>
        <v>19877.725505899689</v>
      </c>
      <c r="S100" s="1">
        <f t="shared" ca="1" si="96"/>
        <v>137048.69342082366</v>
      </c>
      <c r="T100" s="1">
        <f t="shared" ca="1" si="97"/>
        <v>81406.124031047104</v>
      </c>
      <c r="U100" s="1">
        <f t="shared" ca="1" si="98"/>
        <v>55642.56938977656</v>
      </c>
      <c r="X100" s="33">
        <f t="shared" ca="1" si="69"/>
        <v>1</v>
      </c>
      <c r="Y100" s="33">
        <f t="shared" ca="1" si="70"/>
        <v>0</v>
      </c>
      <c r="Z100" s="33"/>
      <c r="AA100" s="33"/>
      <c r="AO100" s="33">
        <f t="shared" ca="1" si="71"/>
        <v>0</v>
      </c>
      <c r="AP100" s="33">
        <f t="shared" ca="1" si="72"/>
        <v>0</v>
      </c>
      <c r="AQ100" s="33">
        <f t="shared" ca="1" si="73"/>
        <v>1</v>
      </c>
      <c r="AR100" s="33">
        <f t="shared" ca="1" si="74"/>
        <v>0</v>
      </c>
      <c r="AS100" s="33">
        <f t="shared" ca="1" si="75"/>
        <v>0</v>
      </c>
      <c r="AT100" s="34">
        <f t="shared" ca="1" si="76"/>
        <v>0</v>
      </c>
      <c r="AU100" s="33"/>
      <c r="AV100" s="1"/>
      <c r="AW100" s="1"/>
      <c r="AX100" s="1"/>
      <c r="AY100" s="1"/>
      <c r="AZ100" s="1"/>
      <c r="BD100" s="34">
        <f ca="1">Table1[[#This Row],[Car Value]]/Table1[[#This Row],[Cars]]</f>
        <v>11330.967914923969</v>
      </c>
      <c r="BG100" s="34">
        <f t="shared" ca="1" si="77"/>
        <v>0</v>
      </c>
      <c r="BN100" s="16">
        <f ca="1">Table1[[#This Row],[Mortage Value]]/Table1[[#This Row],[Value of House]]</f>
        <v>0.60513678987371955</v>
      </c>
      <c r="BO100" s="1">
        <f t="shared" ca="1" si="68"/>
        <v>0</v>
      </c>
      <c r="BP100" s="1"/>
      <c r="BS100" s="33">
        <f t="shared" ca="1" si="86"/>
        <v>0</v>
      </c>
      <c r="BT100" s="33">
        <f t="shared" ca="1" si="87"/>
        <v>0</v>
      </c>
      <c r="BU100" s="33">
        <f t="shared" ca="1" si="88"/>
        <v>25947</v>
      </c>
      <c r="BV100" s="33">
        <f t="shared" ca="1" si="99"/>
        <v>0</v>
      </c>
      <c r="BW100" s="33">
        <f t="shared" ca="1" si="90"/>
        <v>0</v>
      </c>
      <c r="BX100" s="33">
        <f t="shared" ca="1" si="91"/>
        <v>0</v>
      </c>
      <c r="BZ100" s="33">
        <f t="shared" ca="1" si="78"/>
        <v>0</v>
      </c>
      <c r="CA100" s="33">
        <f t="shared" ca="1" si="79"/>
        <v>0</v>
      </c>
      <c r="CB100" s="33">
        <f t="shared" ca="1" si="80"/>
        <v>25947</v>
      </c>
      <c r="CC100" s="33">
        <f t="shared" ca="1" si="81"/>
        <v>0</v>
      </c>
      <c r="CD100" s="33">
        <f t="shared" ca="1" si="82"/>
        <v>0</v>
      </c>
      <c r="CE100" s="34">
        <f t="shared" ca="1" si="83"/>
        <v>0</v>
      </c>
      <c r="CG100" s="33">
        <f t="shared" ca="1" si="85"/>
        <v>1</v>
      </c>
      <c r="CH100" s="7"/>
      <c r="CJ100" s="34">
        <f t="shared" ca="1" si="84"/>
        <v>28</v>
      </c>
    </row>
    <row r="101" spans="1:88" x14ac:dyDescent="0.25">
      <c r="A101" s="1">
        <f t="shared" ca="1" si="55"/>
        <v>1</v>
      </c>
      <c r="B101" s="1" t="str">
        <f t="shared" ca="1" si="56"/>
        <v>Men</v>
      </c>
      <c r="C101" s="1">
        <f t="shared" ca="1" si="57"/>
        <v>28</v>
      </c>
      <c r="D101" s="1">
        <f t="shared" ca="1" si="58"/>
        <v>1</v>
      </c>
      <c r="E101" s="1" t="str">
        <f t="shared" ca="1" si="59"/>
        <v>Health</v>
      </c>
      <c r="F101" s="1">
        <f t="shared" ca="1" si="60"/>
        <v>6</v>
      </c>
      <c r="G101" s="1" t="str">
        <f t="shared" ca="1" si="61"/>
        <v>Architech</v>
      </c>
      <c r="H101" s="1">
        <f t="shared" ca="1" si="62"/>
        <v>4</v>
      </c>
      <c r="I101" s="1">
        <f t="shared" ca="1" si="54"/>
        <v>1</v>
      </c>
      <c r="J101" s="1">
        <f t="shared" ca="1" si="63"/>
        <v>16498</v>
      </c>
      <c r="K101" s="1">
        <f t="shared" ca="1" si="64"/>
        <v>3</v>
      </c>
      <c r="L101" s="1" t="str">
        <f t="shared" ca="1" si="65"/>
        <v>Nardas Nagar</v>
      </c>
      <c r="M101" s="1">
        <f t="shared" ca="1" si="92"/>
        <v>82490</v>
      </c>
      <c r="N101" s="1">
        <f t="shared" ca="1" si="66"/>
        <v>14523.989402351974</v>
      </c>
      <c r="O101" s="1">
        <f t="shared" ca="1" si="93"/>
        <v>3900.2637303343695</v>
      </c>
      <c r="P101" s="1">
        <f t="shared" ca="1" si="67"/>
        <v>1638</v>
      </c>
      <c r="Q101" s="1">
        <f t="shared" ca="1" si="94"/>
        <v>31255.37455786069</v>
      </c>
      <c r="R101">
        <f t="shared" ca="1" si="95"/>
        <v>5382.7073887763272</v>
      </c>
      <c r="S101" s="1">
        <f t="shared" ca="1" si="96"/>
        <v>91772.971119110691</v>
      </c>
      <c r="T101" s="1">
        <f t="shared" ca="1" si="97"/>
        <v>47417.363960212664</v>
      </c>
      <c r="U101" s="1">
        <f t="shared" ca="1" si="98"/>
        <v>44355.607158898027</v>
      </c>
      <c r="X101" s="33">
        <f t="shared" ca="1" si="69"/>
        <v>1</v>
      </c>
      <c r="Y101" s="33">
        <f t="shared" ca="1" si="70"/>
        <v>0</v>
      </c>
      <c r="Z101" s="33"/>
      <c r="AA101" s="33"/>
      <c r="AO101" s="33">
        <f t="shared" ca="1" si="71"/>
        <v>0</v>
      </c>
      <c r="AP101" s="33">
        <f t="shared" ca="1" si="72"/>
        <v>0</v>
      </c>
      <c r="AQ101" s="33">
        <f t="shared" ca="1" si="73"/>
        <v>0</v>
      </c>
      <c r="AR101" s="33">
        <f t="shared" ca="1" si="74"/>
        <v>1</v>
      </c>
      <c r="AS101" s="33">
        <f t="shared" ca="1" si="75"/>
        <v>0</v>
      </c>
      <c r="AT101" s="34">
        <f t="shared" ca="1" si="76"/>
        <v>0</v>
      </c>
      <c r="AU101" s="33"/>
      <c r="AV101" s="1"/>
      <c r="AW101" s="1"/>
      <c r="AX101" s="1"/>
      <c r="AY101" s="1"/>
      <c r="AZ101" s="1"/>
      <c r="BD101" s="34">
        <f ca="1">Table1[[#This Row],[Car Value]]/Table1[[#This Row],[Cars]]</f>
        <v>3900.2637303343695</v>
      </c>
      <c r="BG101" s="34">
        <f t="shared" ca="1" si="77"/>
        <v>0</v>
      </c>
      <c r="BN101" s="16">
        <f ca="1">Table1[[#This Row],[Mortage Value]]/Table1[[#This Row],[Value of House]]</f>
        <v>0.17606969817374196</v>
      </c>
      <c r="BO101" s="1">
        <f t="shared" ca="1" si="68"/>
        <v>1</v>
      </c>
      <c r="BP101" s="1"/>
      <c r="BS101" s="33">
        <f t="shared" ca="1" si="86"/>
        <v>0</v>
      </c>
      <c r="BT101" s="33">
        <f t="shared" ca="1" si="87"/>
        <v>0</v>
      </c>
      <c r="BU101" s="33">
        <f t="shared" ca="1" si="88"/>
        <v>0</v>
      </c>
      <c r="BV101" s="33">
        <f t="shared" ca="1" si="99"/>
        <v>0</v>
      </c>
      <c r="BW101" s="33">
        <f t="shared" ca="1" si="90"/>
        <v>17640</v>
      </c>
      <c r="BX101" s="33">
        <f t="shared" ca="1" si="91"/>
        <v>0</v>
      </c>
      <c r="BZ101" s="33">
        <f t="shared" ca="1" si="78"/>
        <v>0</v>
      </c>
      <c r="CA101" s="33">
        <f t="shared" ca="1" si="79"/>
        <v>0</v>
      </c>
      <c r="CB101" s="33">
        <f t="shared" ca="1" si="80"/>
        <v>0</v>
      </c>
      <c r="CC101" s="33">
        <f t="shared" ca="1" si="81"/>
        <v>17640</v>
      </c>
      <c r="CD101" s="33">
        <f t="shared" ca="1" si="82"/>
        <v>0</v>
      </c>
      <c r="CE101" s="34">
        <f t="shared" ca="1" si="83"/>
        <v>0</v>
      </c>
      <c r="CG101" s="33">
        <f t="shared" ca="1" si="85"/>
        <v>1</v>
      </c>
      <c r="CH101" s="7"/>
      <c r="CJ101" s="34">
        <f t="shared" ca="1" si="84"/>
        <v>25</v>
      </c>
    </row>
    <row r="102" spans="1:88" x14ac:dyDescent="0.25">
      <c r="A102" s="1">
        <f t="shared" ca="1" si="55"/>
        <v>1</v>
      </c>
      <c r="B102" s="1" t="str">
        <f t="shared" ca="1" si="56"/>
        <v>Men</v>
      </c>
      <c r="C102" s="1">
        <f t="shared" ca="1" si="57"/>
        <v>31</v>
      </c>
      <c r="D102" s="1">
        <f t="shared" ca="1" si="58"/>
        <v>1</v>
      </c>
      <c r="E102" s="1" t="str">
        <f t="shared" ca="1" si="59"/>
        <v>Health</v>
      </c>
      <c r="F102" s="1">
        <f t="shared" ca="1" si="60"/>
        <v>5</v>
      </c>
      <c r="G102" s="1" t="str">
        <f t="shared" ca="1" si="61"/>
        <v>Other</v>
      </c>
      <c r="H102" s="1">
        <f t="shared" ca="1" si="62"/>
        <v>3</v>
      </c>
      <c r="I102" s="1">
        <f t="shared" ca="1" si="54"/>
        <v>2</v>
      </c>
      <c r="J102" s="1">
        <f t="shared" ca="1" si="63"/>
        <v>16643</v>
      </c>
      <c r="K102" s="1">
        <f t="shared" ca="1" si="64"/>
        <v>5</v>
      </c>
      <c r="L102" s="1" t="str">
        <f t="shared" ca="1" si="65"/>
        <v>Shivaji Talao</v>
      </c>
      <c r="M102" s="1">
        <f t="shared" ca="1" si="92"/>
        <v>49929</v>
      </c>
      <c r="N102" s="1">
        <f t="shared" ca="1" si="66"/>
        <v>40907.24085111593</v>
      </c>
      <c r="O102" s="1">
        <f t="shared" ca="1" si="93"/>
        <v>2909.9319094309908</v>
      </c>
      <c r="P102" s="1">
        <f t="shared" ca="1" si="67"/>
        <v>1753</v>
      </c>
      <c r="Q102" s="1">
        <f t="shared" ca="1" si="94"/>
        <v>21629.634418679929</v>
      </c>
      <c r="R102">
        <f t="shared" ca="1" si="95"/>
        <v>163.82436381856627</v>
      </c>
      <c r="S102" s="1">
        <f t="shared" ca="1" si="96"/>
        <v>53002.756273249557</v>
      </c>
      <c r="T102" s="1">
        <f t="shared" ca="1" si="97"/>
        <v>64289.875269795855</v>
      </c>
      <c r="U102" s="1">
        <f t="shared" ca="1" si="98"/>
        <v>-11287.118996546298</v>
      </c>
      <c r="X102" s="33">
        <f t="shared" ca="1" si="69"/>
        <v>1</v>
      </c>
      <c r="Y102" s="33">
        <f t="shared" ca="1" si="70"/>
        <v>0</v>
      </c>
      <c r="Z102" s="33"/>
      <c r="AA102" s="33"/>
      <c r="AO102" s="33">
        <f t="shared" ca="1" si="71"/>
        <v>0</v>
      </c>
      <c r="AP102" s="33">
        <f t="shared" ca="1" si="72"/>
        <v>0</v>
      </c>
      <c r="AQ102" s="33">
        <f t="shared" ca="1" si="73"/>
        <v>1</v>
      </c>
      <c r="AR102" s="33">
        <f t="shared" ca="1" si="74"/>
        <v>0</v>
      </c>
      <c r="AS102" s="33">
        <f t="shared" ca="1" si="75"/>
        <v>0</v>
      </c>
      <c r="AT102" s="34">
        <f t="shared" ca="1" si="76"/>
        <v>0</v>
      </c>
      <c r="AU102" s="33"/>
      <c r="AV102" s="1"/>
      <c r="AW102" s="1"/>
      <c r="AX102" s="1"/>
      <c r="AY102" s="1"/>
      <c r="AZ102" s="1"/>
      <c r="BD102" s="34">
        <f ca="1">Table1[[#This Row],[Car Value]]/Table1[[#This Row],[Cars]]</f>
        <v>1454.9659547154954</v>
      </c>
      <c r="BG102" s="34">
        <f t="shared" ca="1" si="77"/>
        <v>0</v>
      </c>
      <c r="BN102" s="16">
        <f ca="1">Table1[[#This Row],[Mortage Value]]/Table1[[#This Row],[Value of House]]</f>
        <v>0.81930823471561476</v>
      </c>
      <c r="BO102" s="1">
        <f t="shared" ca="1" si="68"/>
        <v>0</v>
      </c>
      <c r="BP102" s="1"/>
      <c r="BS102" s="33">
        <f t="shared" ca="1" si="86"/>
        <v>0</v>
      </c>
      <c r="BT102" s="33">
        <f t="shared" ca="1" si="87"/>
        <v>0</v>
      </c>
      <c r="BU102" s="33">
        <f t="shared" ca="1" si="88"/>
        <v>0</v>
      </c>
      <c r="BV102" s="33">
        <f t="shared" ca="1" si="99"/>
        <v>0</v>
      </c>
      <c r="BW102" s="33">
        <f t="shared" ca="1" si="90"/>
        <v>0</v>
      </c>
      <c r="BX102" s="33">
        <f t="shared" ca="1" si="91"/>
        <v>16498</v>
      </c>
      <c r="BZ102" s="33">
        <f t="shared" ca="1" si="78"/>
        <v>0</v>
      </c>
      <c r="CA102" s="33">
        <f t="shared" ca="1" si="79"/>
        <v>0</v>
      </c>
      <c r="CB102" s="33">
        <f t="shared" ca="1" si="80"/>
        <v>16498</v>
      </c>
      <c r="CC102" s="33">
        <f t="shared" ca="1" si="81"/>
        <v>0</v>
      </c>
      <c r="CD102" s="33">
        <f t="shared" ca="1" si="82"/>
        <v>0</v>
      </c>
      <c r="CE102" s="34">
        <f t="shared" ca="1" si="83"/>
        <v>0</v>
      </c>
      <c r="CG102" s="33">
        <f t="shared" ca="1" si="85"/>
        <v>1</v>
      </c>
      <c r="CH102" s="7"/>
      <c r="CJ102" s="34">
        <f t="shared" ca="1" si="84"/>
        <v>41</v>
      </c>
    </row>
    <row r="103" spans="1:88" x14ac:dyDescent="0.25">
      <c r="A103" s="1">
        <f t="shared" ca="1" si="55"/>
        <v>1</v>
      </c>
      <c r="B103" s="1" t="str">
        <f t="shared" ca="1" si="56"/>
        <v>Men</v>
      </c>
      <c r="C103" s="1">
        <f t="shared" ca="1" si="57"/>
        <v>25</v>
      </c>
      <c r="D103" s="1">
        <f t="shared" ca="1" si="58"/>
        <v>1</v>
      </c>
      <c r="E103" s="1" t="str">
        <f t="shared" ca="1" si="59"/>
        <v>Health</v>
      </c>
      <c r="F103" s="1">
        <f t="shared" ca="1" si="60"/>
        <v>3</v>
      </c>
      <c r="G103" s="1" t="str">
        <f t="shared" ca="1" si="61"/>
        <v>B.ED</v>
      </c>
      <c r="H103" s="1">
        <f t="shared" ca="1" si="62"/>
        <v>0</v>
      </c>
      <c r="I103" s="1">
        <f t="shared" ca="1" si="54"/>
        <v>2</v>
      </c>
      <c r="J103" s="1">
        <f t="shared" ca="1" si="63"/>
        <v>25963</v>
      </c>
      <c r="K103" s="1">
        <f t="shared" ca="1" si="64"/>
        <v>1</v>
      </c>
      <c r="L103" s="1" t="str">
        <f t="shared" ca="1" si="65"/>
        <v>Ganesh Nagar</v>
      </c>
      <c r="M103" s="1">
        <f t="shared" ca="1" si="92"/>
        <v>155778</v>
      </c>
      <c r="N103" s="1">
        <f t="shared" ca="1" si="66"/>
        <v>100783.39403202473</v>
      </c>
      <c r="O103" s="1">
        <f t="shared" ca="1" si="93"/>
        <v>18621.744118020819</v>
      </c>
      <c r="P103" s="1">
        <f t="shared" ca="1" si="67"/>
        <v>12402</v>
      </c>
      <c r="Q103" s="1">
        <f t="shared" ca="1" si="94"/>
        <v>2712.9248345196297</v>
      </c>
      <c r="R103">
        <f t="shared" ca="1" si="95"/>
        <v>23150.180105872591</v>
      </c>
      <c r="S103" s="1">
        <f t="shared" ca="1" si="96"/>
        <v>197549.92422389341</v>
      </c>
      <c r="T103" s="1">
        <f t="shared" ca="1" si="97"/>
        <v>115898.31886654436</v>
      </c>
      <c r="U103" s="1">
        <f t="shared" ca="1" si="98"/>
        <v>81651.60535734905</v>
      </c>
      <c r="X103" s="33">
        <f t="shared" ca="1" si="69"/>
        <v>1</v>
      </c>
      <c r="Y103" s="33">
        <f t="shared" ca="1" si="70"/>
        <v>0</v>
      </c>
      <c r="Z103" s="33"/>
      <c r="AA103" s="33"/>
      <c r="AO103" s="33">
        <f t="shared" ca="1" si="71"/>
        <v>0</v>
      </c>
      <c r="AP103" s="33">
        <f t="shared" ca="1" si="72"/>
        <v>0</v>
      </c>
      <c r="AQ103" s="33">
        <f t="shared" ca="1" si="73"/>
        <v>1</v>
      </c>
      <c r="AR103" s="33">
        <f t="shared" ca="1" si="74"/>
        <v>0</v>
      </c>
      <c r="AS103" s="33">
        <f t="shared" ca="1" si="75"/>
        <v>0</v>
      </c>
      <c r="AT103" s="34">
        <f t="shared" ca="1" si="76"/>
        <v>0</v>
      </c>
      <c r="AU103" s="33"/>
      <c r="AV103" s="1"/>
      <c r="AW103" s="1"/>
      <c r="AX103" s="1"/>
      <c r="AY103" s="1"/>
      <c r="AZ103" s="1"/>
      <c r="BD103" s="34">
        <f ca="1">Table1[[#This Row],[Car Value]]/Table1[[#This Row],[Cars]]</f>
        <v>9310.8720590104094</v>
      </c>
      <c r="BG103" s="34">
        <f t="shared" ca="1" si="77"/>
        <v>0</v>
      </c>
      <c r="BN103" s="16">
        <f ca="1">Table1[[#This Row],[Mortage Value]]/Table1[[#This Row],[Value of House]]</f>
        <v>0.6469680829900547</v>
      </c>
      <c r="BO103" s="1">
        <f t="shared" ca="1" si="68"/>
        <v>0</v>
      </c>
      <c r="BP103" s="1"/>
      <c r="BS103" s="33">
        <f t="shared" ca="1" si="86"/>
        <v>0</v>
      </c>
      <c r="BT103" s="33">
        <f t="shared" ca="1" si="87"/>
        <v>0</v>
      </c>
      <c r="BU103" s="33">
        <f t="shared" ca="1" si="88"/>
        <v>16643</v>
      </c>
      <c r="BV103" s="33">
        <f t="shared" ca="1" si="99"/>
        <v>0</v>
      </c>
      <c r="BW103" s="33">
        <f t="shared" ca="1" si="90"/>
        <v>0</v>
      </c>
      <c r="BX103" s="33">
        <f t="shared" ca="1" si="91"/>
        <v>0</v>
      </c>
      <c r="BZ103" s="33">
        <f t="shared" ca="1" si="78"/>
        <v>0</v>
      </c>
      <c r="CA103" s="33">
        <f t="shared" ca="1" si="79"/>
        <v>0</v>
      </c>
      <c r="CB103" s="33">
        <f t="shared" ca="1" si="80"/>
        <v>16643</v>
      </c>
      <c r="CC103" s="33">
        <f t="shared" ca="1" si="81"/>
        <v>0</v>
      </c>
      <c r="CD103" s="33">
        <f t="shared" ca="1" si="82"/>
        <v>0</v>
      </c>
      <c r="CE103" s="34">
        <f t="shared" ca="1" si="83"/>
        <v>0</v>
      </c>
      <c r="CG103" s="33">
        <f t="shared" ca="1" si="85"/>
        <v>1</v>
      </c>
      <c r="CH103" s="7"/>
      <c r="CJ103" s="34">
        <f t="shared" ca="1" si="84"/>
        <v>28</v>
      </c>
    </row>
    <row r="104" spans="1:88" x14ac:dyDescent="0.25">
      <c r="A104" s="1">
        <f t="shared" ca="1" si="55"/>
        <v>1</v>
      </c>
      <c r="B104" s="1" t="str">
        <f t="shared" ca="1" si="56"/>
        <v>Men</v>
      </c>
      <c r="C104" s="1">
        <f t="shared" ca="1" si="57"/>
        <v>35</v>
      </c>
      <c r="D104" s="1">
        <f t="shared" ca="1" si="58"/>
        <v>3</v>
      </c>
      <c r="E104" s="1" t="str">
        <f t="shared" ca="1" si="59"/>
        <v>Teaching</v>
      </c>
      <c r="F104" s="1">
        <f t="shared" ca="1" si="60"/>
        <v>5</v>
      </c>
      <c r="G104" s="1" t="str">
        <f t="shared" ca="1" si="61"/>
        <v>Other</v>
      </c>
      <c r="H104" s="1">
        <f t="shared" ca="1" si="62"/>
        <v>2</v>
      </c>
      <c r="I104" s="1">
        <f t="shared" ca="1" si="54"/>
        <v>2</v>
      </c>
      <c r="J104" s="1">
        <f t="shared" ca="1" si="63"/>
        <v>17604</v>
      </c>
      <c r="K104" s="1">
        <f t="shared" ca="1" si="64"/>
        <v>7</v>
      </c>
      <c r="L104" s="1" t="str">
        <f t="shared" ca="1" si="65"/>
        <v>Tank Road</v>
      </c>
      <c r="M104" s="1">
        <f t="shared" ca="1" si="92"/>
        <v>105624</v>
      </c>
      <c r="N104" s="1">
        <f t="shared" ca="1" si="66"/>
        <v>38712.227818943065</v>
      </c>
      <c r="O104" s="1">
        <f t="shared" ca="1" si="93"/>
        <v>31045.443305525769</v>
      </c>
      <c r="P104" s="1">
        <f t="shared" ca="1" si="67"/>
        <v>19829</v>
      </c>
      <c r="Q104" s="1">
        <f t="shared" ca="1" si="94"/>
        <v>34913.585322857747</v>
      </c>
      <c r="R104">
        <f t="shared" ca="1" si="95"/>
        <v>9367.8062544444474</v>
      </c>
      <c r="S104" s="1">
        <f t="shared" ca="1" si="96"/>
        <v>146037.24955997019</v>
      </c>
      <c r="T104" s="1">
        <f t="shared" ca="1" si="97"/>
        <v>93454.813141800812</v>
      </c>
      <c r="U104" s="1">
        <f t="shared" ca="1" si="98"/>
        <v>52582.436418169382</v>
      </c>
      <c r="X104" s="33">
        <f t="shared" ca="1" si="69"/>
        <v>1</v>
      </c>
      <c r="Y104" s="33">
        <f t="shared" ca="1" si="70"/>
        <v>0</v>
      </c>
      <c r="Z104" s="33"/>
      <c r="AA104" s="33"/>
      <c r="AO104" s="33">
        <f t="shared" ca="1" si="71"/>
        <v>0</v>
      </c>
      <c r="AP104" s="33">
        <f t="shared" ca="1" si="72"/>
        <v>0</v>
      </c>
      <c r="AQ104" s="33">
        <f t="shared" ca="1" si="73"/>
        <v>1</v>
      </c>
      <c r="AR104" s="33">
        <f t="shared" ca="1" si="74"/>
        <v>0</v>
      </c>
      <c r="AS104" s="33">
        <f t="shared" ca="1" si="75"/>
        <v>0</v>
      </c>
      <c r="AT104" s="34">
        <f t="shared" ca="1" si="76"/>
        <v>0</v>
      </c>
      <c r="AU104" s="33"/>
      <c r="AV104" s="1"/>
      <c r="AW104" s="1"/>
      <c r="AX104" s="1"/>
      <c r="AY104" s="1"/>
      <c r="AZ104" s="1"/>
      <c r="BD104" s="34">
        <f ca="1">Table1[[#This Row],[Car Value]]/Table1[[#This Row],[Cars]]</f>
        <v>15522.721652762884</v>
      </c>
      <c r="BG104" s="34">
        <f t="shared" ca="1" si="77"/>
        <v>0</v>
      </c>
      <c r="BN104" s="16">
        <f ca="1">Table1[[#This Row],[Mortage Value]]/Table1[[#This Row],[Value of House]]</f>
        <v>0.36650976879253833</v>
      </c>
      <c r="BO104" s="1">
        <f t="shared" ca="1" si="68"/>
        <v>0</v>
      </c>
      <c r="BP104" s="1"/>
      <c r="BS104" s="33">
        <f t="shared" ca="1" si="86"/>
        <v>25963</v>
      </c>
      <c r="BT104" s="33">
        <f t="shared" ca="1" si="87"/>
        <v>0</v>
      </c>
      <c r="BU104" s="33">
        <f t="shared" ca="1" si="88"/>
        <v>0</v>
      </c>
      <c r="BV104" s="33">
        <f t="shared" ca="1" si="99"/>
        <v>0</v>
      </c>
      <c r="BW104" s="33">
        <f t="shared" ca="1" si="90"/>
        <v>0</v>
      </c>
      <c r="BX104" s="33">
        <f t="shared" ca="1" si="91"/>
        <v>0</v>
      </c>
      <c r="BZ104" s="33">
        <f t="shared" ca="1" si="78"/>
        <v>0</v>
      </c>
      <c r="CA104" s="33">
        <f t="shared" ca="1" si="79"/>
        <v>0</v>
      </c>
      <c r="CB104" s="33">
        <f t="shared" ca="1" si="80"/>
        <v>25963</v>
      </c>
      <c r="CC104" s="33">
        <f t="shared" ca="1" si="81"/>
        <v>0</v>
      </c>
      <c r="CD104" s="33">
        <f t="shared" ca="1" si="82"/>
        <v>0</v>
      </c>
      <c r="CE104" s="34">
        <f t="shared" ca="1" si="83"/>
        <v>0</v>
      </c>
      <c r="CG104" s="33">
        <f t="shared" ca="1" si="85"/>
        <v>1</v>
      </c>
      <c r="CH104" s="7"/>
      <c r="CJ104" s="34">
        <f t="shared" ca="1" si="84"/>
        <v>0</v>
      </c>
    </row>
    <row r="105" spans="1:88" x14ac:dyDescent="0.25">
      <c r="A105" s="1">
        <f t="shared" ca="1" si="55"/>
        <v>2</v>
      </c>
      <c r="B105" s="1" t="str">
        <f t="shared" ca="1" si="56"/>
        <v>Women</v>
      </c>
      <c r="C105" s="1">
        <f t="shared" ca="1" si="57"/>
        <v>28</v>
      </c>
      <c r="D105" s="1">
        <f t="shared" ca="1" si="58"/>
        <v>6</v>
      </c>
      <c r="E105" s="1" t="str">
        <f t="shared" ca="1" si="59"/>
        <v>Architecture</v>
      </c>
      <c r="F105" s="1">
        <f t="shared" ca="1" si="60"/>
        <v>4</v>
      </c>
      <c r="G105" s="1" t="str">
        <f t="shared" ca="1" si="61"/>
        <v>IT Engineering</v>
      </c>
      <c r="H105" s="1">
        <f t="shared" ca="1" si="62"/>
        <v>3</v>
      </c>
      <c r="I105" s="1">
        <f t="shared" ca="1" si="54"/>
        <v>2</v>
      </c>
      <c r="J105" s="1">
        <f t="shared" ca="1" si="63"/>
        <v>17030</v>
      </c>
      <c r="K105" s="1">
        <f t="shared" ca="1" si="64"/>
        <v>6</v>
      </c>
      <c r="L105" s="1" t="str">
        <f t="shared" ca="1" si="65"/>
        <v>Bhandup Station road</v>
      </c>
      <c r="M105" s="1">
        <f t="shared" ca="1" si="92"/>
        <v>85150</v>
      </c>
      <c r="N105" s="1">
        <f t="shared" ca="1" si="66"/>
        <v>66916.900862753828</v>
      </c>
      <c r="O105" s="1">
        <f t="shared" ca="1" si="93"/>
        <v>744.48692837999545</v>
      </c>
      <c r="P105" s="1">
        <f t="shared" ca="1" si="67"/>
        <v>94</v>
      </c>
      <c r="Q105" s="1">
        <f t="shared" ca="1" si="94"/>
        <v>5331.6427799326566</v>
      </c>
      <c r="R105">
        <f t="shared" ca="1" si="95"/>
        <v>15679.593015646526</v>
      </c>
      <c r="S105" s="1">
        <f t="shared" ca="1" si="96"/>
        <v>101574.07994402651</v>
      </c>
      <c r="T105" s="1">
        <f t="shared" ca="1" si="97"/>
        <v>72342.543642686491</v>
      </c>
      <c r="U105" s="1">
        <f t="shared" ca="1" si="98"/>
        <v>29231.53630134002</v>
      </c>
      <c r="X105" s="33">
        <f t="shared" ca="1" si="69"/>
        <v>1</v>
      </c>
      <c r="Y105" s="33">
        <f t="shared" ca="1" si="70"/>
        <v>0</v>
      </c>
      <c r="Z105" s="33"/>
      <c r="AA105" s="33"/>
      <c r="AO105" s="33">
        <f t="shared" ca="1" si="71"/>
        <v>1</v>
      </c>
      <c r="AP105" s="33">
        <f t="shared" ca="1" si="72"/>
        <v>0</v>
      </c>
      <c r="AQ105" s="33">
        <f t="shared" ca="1" si="73"/>
        <v>0</v>
      </c>
      <c r="AR105" s="33">
        <f t="shared" ca="1" si="74"/>
        <v>0</v>
      </c>
      <c r="AS105" s="33">
        <f t="shared" ca="1" si="75"/>
        <v>0</v>
      </c>
      <c r="AT105" s="34">
        <f t="shared" ca="1" si="76"/>
        <v>0</v>
      </c>
      <c r="AU105" s="33"/>
      <c r="AV105" s="1"/>
      <c r="AW105" s="1"/>
      <c r="AX105" s="1"/>
      <c r="AY105" s="1"/>
      <c r="AZ105" s="1"/>
      <c r="BD105" s="34">
        <f ca="1">Table1[[#This Row],[Car Value]]/Table1[[#This Row],[Cars]]</f>
        <v>372.24346418999772</v>
      </c>
      <c r="BG105" s="34">
        <f t="shared" ca="1" si="77"/>
        <v>0</v>
      </c>
      <c r="BN105" s="16">
        <f ca="1">Table1[[#This Row],[Mortage Value]]/Table1[[#This Row],[Value of House]]</f>
        <v>0.78587082633885885</v>
      </c>
      <c r="BO105" s="1">
        <f t="shared" ca="1" si="68"/>
        <v>0</v>
      </c>
      <c r="BP105" s="1"/>
      <c r="BS105" s="33">
        <f t="shared" ca="1" si="86"/>
        <v>0</v>
      </c>
      <c r="BT105" s="33">
        <f t="shared" ca="1" si="87"/>
        <v>17604</v>
      </c>
      <c r="BU105" s="33">
        <f t="shared" ca="1" si="88"/>
        <v>0</v>
      </c>
      <c r="BV105" s="33">
        <f t="shared" ca="1" si="99"/>
        <v>0</v>
      </c>
      <c r="BW105" s="33">
        <f t="shared" ca="1" si="90"/>
        <v>0</v>
      </c>
      <c r="BX105" s="33">
        <f t="shared" ca="1" si="91"/>
        <v>0</v>
      </c>
      <c r="BZ105" s="33">
        <f t="shared" ca="1" si="78"/>
        <v>17604</v>
      </c>
      <c r="CA105" s="33">
        <f t="shared" ca="1" si="79"/>
        <v>0</v>
      </c>
      <c r="CB105" s="33">
        <f t="shared" ca="1" si="80"/>
        <v>0</v>
      </c>
      <c r="CC105" s="33">
        <f t="shared" ca="1" si="81"/>
        <v>0</v>
      </c>
      <c r="CD105" s="33">
        <f t="shared" ca="1" si="82"/>
        <v>0</v>
      </c>
      <c r="CE105" s="34">
        <f t="shared" ca="1" si="83"/>
        <v>0</v>
      </c>
      <c r="CG105" s="33">
        <f t="shared" ca="1" si="85"/>
        <v>1</v>
      </c>
      <c r="CH105" s="7"/>
      <c r="CJ105" s="34">
        <f t="shared" ca="1" si="84"/>
        <v>25</v>
      </c>
    </row>
    <row r="106" spans="1:88" x14ac:dyDescent="0.25">
      <c r="A106" s="1">
        <f t="shared" ca="1" si="55"/>
        <v>2</v>
      </c>
      <c r="B106" s="1" t="str">
        <f t="shared" ca="1" si="56"/>
        <v>Women</v>
      </c>
      <c r="C106" s="1">
        <f t="shared" ca="1" si="57"/>
        <v>45</v>
      </c>
      <c r="D106" s="1">
        <f t="shared" ca="1" si="58"/>
        <v>3</v>
      </c>
      <c r="E106" s="1" t="str">
        <f t="shared" ca="1" si="59"/>
        <v>Teaching</v>
      </c>
      <c r="F106" s="1">
        <f t="shared" ca="1" si="60"/>
        <v>5</v>
      </c>
      <c r="G106" s="1" t="str">
        <f t="shared" ca="1" si="61"/>
        <v>Other</v>
      </c>
      <c r="H106" s="1">
        <f t="shared" ca="1" si="62"/>
        <v>1</v>
      </c>
      <c r="I106" s="1">
        <f t="shared" ca="1" si="54"/>
        <v>1</v>
      </c>
      <c r="J106" s="1">
        <f t="shared" ca="1" si="63"/>
        <v>26461</v>
      </c>
      <c r="K106" s="1">
        <f t="shared" ca="1" si="64"/>
        <v>6</v>
      </c>
      <c r="L106" s="1" t="str">
        <f t="shared" ca="1" si="65"/>
        <v>Bhandup Station road</v>
      </c>
      <c r="M106" s="1">
        <f t="shared" ca="1" si="92"/>
        <v>79383</v>
      </c>
      <c r="N106" s="1">
        <f t="shared" ca="1" si="66"/>
        <v>28492.318692386092</v>
      </c>
      <c r="O106" s="1">
        <f t="shared" ca="1" si="93"/>
        <v>12650.51390370706</v>
      </c>
      <c r="P106" s="1">
        <f t="shared" ca="1" si="67"/>
        <v>10153</v>
      </c>
      <c r="Q106" s="1">
        <f t="shared" ca="1" si="94"/>
        <v>51036.211487231449</v>
      </c>
      <c r="R106">
        <f t="shared" ca="1" si="95"/>
        <v>14198.408092584848</v>
      </c>
      <c r="S106" s="1">
        <f t="shared" ca="1" si="96"/>
        <v>106231.92199629192</v>
      </c>
      <c r="T106" s="1">
        <f t="shared" ca="1" si="97"/>
        <v>89681.530179617548</v>
      </c>
      <c r="U106" s="1">
        <f t="shared" ca="1" si="98"/>
        <v>16550.391816674368</v>
      </c>
      <c r="X106" s="33">
        <f t="shared" ca="1" si="69"/>
        <v>0</v>
      </c>
      <c r="Y106" s="33">
        <f t="shared" ca="1" si="70"/>
        <v>1</v>
      </c>
      <c r="Z106" s="33"/>
      <c r="AA106" s="33"/>
      <c r="AO106" s="33">
        <f t="shared" ca="1" si="71"/>
        <v>0</v>
      </c>
      <c r="AP106" s="33">
        <f t="shared" ca="1" si="72"/>
        <v>0</v>
      </c>
      <c r="AQ106" s="33">
        <f t="shared" ca="1" si="73"/>
        <v>0</v>
      </c>
      <c r="AR106" s="33">
        <f t="shared" ca="1" si="74"/>
        <v>0</v>
      </c>
      <c r="AS106" s="33">
        <f t="shared" ca="1" si="75"/>
        <v>1</v>
      </c>
      <c r="AT106" s="34">
        <f t="shared" ca="1" si="76"/>
        <v>0</v>
      </c>
      <c r="AU106" s="33"/>
      <c r="AV106" s="1"/>
      <c r="AW106" s="1"/>
      <c r="AX106" s="1"/>
      <c r="AY106" s="1"/>
      <c r="AZ106" s="1"/>
      <c r="BD106" s="34">
        <f ca="1">Table1[[#This Row],[Car Value]]/Table1[[#This Row],[Cars]]</f>
        <v>12650.51390370706</v>
      </c>
      <c r="BG106" s="34">
        <f t="shared" ca="1" si="77"/>
        <v>0</v>
      </c>
      <c r="BN106" s="16">
        <f ca="1">Table1[[#This Row],[Mortage Value]]/Table1[[#This Row],[Value of House]]</f>
        <v>0.35892217089787604</v>
      </c>
      <c r="BO106" s="1">
        <f t="shared" ca="1" si="68"/>
        <v>0</v>
      </c>
      <c r="BP106" s="1"/>
      <c r="BS106" s="33">
        <f t="shared" ca="1" si="86"/>
        <v>0</v>
      </c>
      <c r="BT106" s="33">
        <f t="shared" ca="1" si="87"/>
        <v>0</v>
      </c>
      <c r="BU106" s="33">
        <f t="shared" ca="1" si="88"/>
        <v>0</v>
      </c>
      <c r="BV106" s="33">
        <f t="shared" ca="1" si="99"/>
        <v>17030</v>
      </c>
      <c r="BW106" s="33">
        <f t="shared" ca="1" si="90"/>
        <v>0</v>
      </c>
      <c r="BX106" s="33">
        <f t="shared" ca="1" si="91"/>
        <v>0</v>
      </c>
      <c r="BZ106" s="33">
        <f t="shared" ca="1" si="78"/>
        <v>0</v>
      </c>
      <c r="CA106" s="33">
        <f t="shared" ca="1" si="79"/>
        <v>0</v>
      </c>
      <c r="CB106" s="33">
        <f t="shared" ca="1" si="80"/>
        <v>0</v>
      </c>
      <c r="CC106" s="33">
        <f t="shared" ca="1" si="81"/>
        <v>0</v>
      </c>
      <c r="CD106" s="33">
        <f t="shared" ca="1" si="82"/>
        <v>17030</v>
      </c>
      <c r="CE106" s="34">
        <f t="shared" ca="1" si="83"/>
        <v>0</v>
      </c>
      <c r="CG106" s="33">
        <f t="shared" ca="1" si="85"/>
        <v>1</v>
      </c>
      <c r="CH106" s="7"/>
      <c r="CJ106" s="34">
        <f t="shared" ca="1" si="84"/>
        <v>35</v>
      </c>
    </row>
    <row r="107" spans="1:88" x14ac:dyDescent="0.25">
      <c r="A107" s="1">
        <f t="shared" ca="1" si="55"/>
        <v>2</v>
      </c>
      <c r="B107" s="1" t="str">
        <f t="shared" ca="1" si="56"/>
        <v>Women</v>
      </c>
      <c r="C107" s="1">
        <f t="shared" ca="1" si="57"/>
        <v>44</v>
      </c>
      <c r="D107" s="1">
        <f t="shared" ca="1" si="58"/>
        <v>2</v>
      </c>
      <c r="E107" s="1" t="str">
        <f t="shared" ca="1" si="59"/>
        <v>Construction</v>
      </c>
      <c r="F107" s="1">
        <f t="shared" ca="1" si="60"/>
        <v>3</v>
      </c>
      <c r="G107" s="1" t="str">
        <f t="shared" ca="1" si="61"/>
        <v>B.ED</v>
      </c>
      <c r="H107" s="1">
        <f t="shared" ca="1" si="62"/>
        <v>0</v>
      </c>
      <c r="I107" s="1">
        <f t="shared" ca="1" si="54"/>
        <v>2</v>
      </c>
      <c r="J107" s="1">
        <f t="shared" ca="1" si="63"/>
        <v>27675</v>
      </c>
      <c r="K107" s="1">
        <f t="shared" ca="1" si="64"/>
        <v>1</v>
      </c>
      <c r="L107" s="1" t="str">
        <f t="shared" ca="1" si="65"/>
        <v>Ganesh Nagar</v>
      </c>
      <c r="M107" s="1">
        <f t="shared" ca="1" si="92"/>
        <v>110700</v>
      </c>
      <c r="N107" s="1">
        <f t="shared" ca="1" si="66"/>
        <v>106761.2908506206</v>
      </c>
      <c r="O107" s="1">
        <f t="shared" ca="1" si="93"/>
        <v>20821.751325002384</v>
      </c>
      <c r="P107" s="1">
        <f t="shared" ca="1" si="67"/>
        <v>17799</v>
      </c>
      <c r="Q107" s="1">
        <f t="shared" ca="1" si="94"/>
        <v>22088.196129947391</v>
      </c>
      <c r="R107">
        <f t="shared" ca="1" si="95"/>
        <v>37662.136698103539</v>
      </c>
      <c r="S107" s="1">
        <f t="shared" ca="1" si="96"/>
        <v>169183.88802310592</v>
      </c>
      <c r="T107" s="1">
        <f t="shared" ca="1" si="97"/>
        <v>146648.48698056798</v>
      </c>
      <c r="U107" s="1">
        <f t="shared" ca="1" si="98"/>
        <v>22535.401042537938</v>
      </c>
      <c r="X107" s="33">
        <f t="shared" ca="1" si="69"/>
        <v>0</v>
      </c>
      <c r="Y107" s="33">
        <f t="shared" ca="1" si="70"/>
        <v>1</v>
      </c>
      <c r="Z107" s="33"/>
      <c r="AA107" s="33"/>
      <c r="AO107" s="33">
        <f t="shared" ca="1" si="71"/>
        <v>1</v>
      </c>
      <c r="AP107" s="33">
        <f t="shared" ca="1" si="72"/>
        <v>0</v>
      </c>
      <c r="AQ107" s="33">
        <f t="shared" ca="1" si="73"/>
        <v>0</v>
      </c>
      <c r="AR107" s="33">
        <f t="shared" ca="1" si="74"/>
        <v>0</v>
      </c>
      <c r="AS107" s="33">
        <f t="shared" ca="1" si="75"/>
        <v>0</v>
      </c>
      <c r="AT107" s="34">
        <f t="shared" ca="1" si="76"/>
        <v>0</v>
      </c>
      <c r="AU107" s="33"/>
      <c r="AV107" s="1"/>
      <c r="AW107" s="1"/>
      <c r="AX107" s="1"/>
      <c r="AY107" s="1"/>
      <c r="AZ107" s="1"/>
      <c r="BD107" s="34">
        <f ca="1">Table1[[#This Row],[Car Value]]/Table1[[#This Row],[Cars]]</f>
        <v>10410.875662501192</v>
      </c>
      <c r="BG107" s="34">
        <f t="shared" ca="1" si="77"/>
        <v>0</v>
      </c>
      <c r="BN107" s="16">
        <f ca="1">Table1[[#This Row],[Mortage Value]]/Table1[[#This Row],[Value of House]]</f>
        <v>0.96441997155032155</v>
      </c>
      <c r="BO107" s="1">
        <f t="shared" ca="1" si="68"/>
        <v>0</v>
      </c>
      <c r="BP107" s="1"/>
      <c r="BS107" s="33">
        <f t="shared" ca="1" si="86"/>
        <v>0</v>
      </c>
      <c r="BT107" s="33">
        <f t="shared" ca="1" si="87"/>
        <v>0</v>
      </c>
      <c r="BU107" s="33">
        <f t="shared" ca="1" si="88"/>
        <v>0</v>
      </c>
      <c r="BV107" s="33">
        <f t="shared" ca="1" si="99"/>
        <v>26461</v>
      </c>
      <c r="BW107" s="33">
        <f t="shared" ca="1" si="90"/>
        <v>0</v>
      </c>
      <c r="BX107" s="33">
        <f t="shared" ca="1" si="91"/>
        <v>0</v>
      </c>
      <c r="BZ107" s="33">
        <f t="shared" ca="1" si="78"/>
        <v>26461</v>
      </c>
      <c r="CA107" s="33">
        <f t="shared" ca="1" si="79"/>
        <v>0</v>
      </c>
      <c r="CB107" s="33">
        <f t="shared" ca="1" si="80"/>
        <v>0</v>
      </c>
      <c r="CC107" s="33">
        <f t="shared" ca="1" si="81"/>
        <v>0</v>
      </c>
      <c r="CD107" s="33">
        <f t="shared" ca="1" si="82"/>
        <v>0</v>
      </c>
      <c r="CE107" s="34">
        <f t="shared" ca="1" si="83"/>
        <v>0</v>
      </c>
      <c r="CG107" s="33">
        <f t="shared" ca="1" si="85"/>
        <v>1</v>
      </c>
      <c r="CH107" s="7"/>
      <c r="CJ107" s="34">
        <f t="shared" ca="1" si="84"/>
        <v>28</v>
      </c>
    </row>
    <row r="108" spans="1:88" x14ac:dyDescent="0.25">
      <c r="A108" s="1">
        <f t="shared" ca="1" si="55"/>
        <v>1</v>
      </c>
      <c r="B108" s="1" t="str">
        <f t="shared" ca="1" si="56"/>
        <v>Men</v>
      </c>
      <c r="C108" s="1">
        <f t="shared" ca="1" si="57"/>
        <v>25</v>
      </c>
      <c r="D108" s="1">
        <f t="shared" ca="1" si="58"/>
        <v>1</v>
      </c>
      <c r="E108" s="1" t="str">
        <f t="shared" ca="1" si="59"/>
        <v>Health</v>
      </c>
      <c r="F108" s="1">
        <f t="shared" ca="1" si="60"/>
        <v>4</v>
      </c>
      <c r="G108" s="1" t="str">
        <f t="shared" ca="1" si="61"/>
        <v>IT Engineering</v>
      </c>
      <c r="H108" s="1">
        <f t="shared" ca="1" si="62"/>
        <v>0</v>
      </c>
      <c r="I108" s="1">
        <f t="shared" ca="1" si="54"/>
        <v>1</v>
      </c>
      <c r="J108" s="1">
        <f t="shared" ca="1" si="63"/>
        <v>30643</v>
      </c>
      <c r="K108" s="1">
        <f t="shared" ca="1" si="64"/>
        <v>1</v>
      </c>
      <c r="L108" s="1" t="str">
        <f t="shared" ca="1" si="65"/>
        <v>Ganesh Nagar</v>
      </c>
      <c r="M108" s="1">
        <f t="shared" ca="1" si="92"/>
        <v>91929</v>
      </c>
      <c r="N108" s="1">
        <f t="shared" ca="1" si="66"/>
        <v>33555.038475411275</v>
      </c>
      <c r="O108" s="1">
        <f t="shared" ca="1" si="93"/>
        <v>28160.276002027338</v>
      </c>
      <c r="P108" s="1">
        <f t="shared" ca="1" si="67"/>
        <v>11706</v>
      </c>
      <c r="Q108" s="1">
        <f t="shared" ca="1" si="94"/>
        <v>34742.709643590599</v>
      </c>
      <c r="R108">
        <f t="shared" ca="1" si="95"/>
        <v>32014.846294007613</v>
      </c>
      <c r="S108" s="1">
        <f t="shared" ca="1" si="96"/>
        <v>152104.12229603494</v>
      </c>
      <c r="T108" s="1">
        <f t="shared" ca="1" si="97"/>
        <v>80003.748119001873</v>
      </c>
      <c r="U108" s="1">
        <f t="shared" ca="1" si="98"/>
        <v>72100.374177033067</v>
      </c>
      <c r="X108" s="33">
        <f t="shared" ca="1" si="69"/>
        <v>0</v>
      </c>
      <c r="Y108" s="33">
        <f t="shared" ca="1" si="70"/>
        <v>1</v>
      </c>
      <c r="Z108" s="33"/>
      <c r="AA108" s="33"/>
      <c r="AO108" s="33">
        <f t="shared" ca="1" si="71"/>
        <v>0</v>
      </c>
      <c r="AP108" s="33">
        <f t="shared" ca="1" si="72"/>
        <v>0</v>
      </c>
      <c r="AQ108" s="33">
        <f t="shared" ca="1" si="73"/>
        <v>0</v>
      </c>
      <c r="AR108" s="33">
        <f t="shared" ca="1" si="74"/>
        <v>1</v>
      </c>
      <c r="AS108" s="33">
        <f t="shared" ca="1" si="75"/>
        <v>0</v>
      </c>
      <c r="AT108" s="34">
        <f t="shared" ca="1" si="76"/>
        <v>0</v>
      </c>
      <c r="AU108" s="33"/>
      <c r="AV108" s="1"/>
      <c r="AW108" s="1"/>
      <c r="AX108" s="1"/>
      <c r="AY108" s="1"/>
      <c r="AZ108" s="1"/>
      <c r="BD108" s="34">
        <f ca="1">Table1[[#This Row],[Car Value]]/Table1[[#This Row],[Cars]]</f>
        <v>28160.276002027338</v>
      </c>
      <c r="BG108" s="34">
        <f t="shared" ca="1" si="77"/>
        <v>0</v>
      </c>
      <c r="BN108" s="16">
        <f ca="1">Table1[[#This Row],[Mortage Value]]/Table1[[#This Row],[Value of House]]</f>
        <v>0.36501037186754209</v>
      </c>
      <c r="BO108" s="1">
        <f t="shared" ca="1" si="68"/>
        <v>0</v>
      </c>
      <c r="BP108" s="1"/>
      <c r="BS108" s="33">
        <f t="shared" ca="1" si="86"/>
        <v>27675</v>
      </c>
      <c r="BT108" s="33">
        <f t="shared" ca="1" si="87"/>
        <v>0</v>
      </c>
      <c r="BU108" s="33">
        <f t="shared" ca="1" si="88"/>
        <v>0</v>
      </c>
      <c r="BV108" s="33">
        <f t="shared" ca="1" si="99"/>
        <v>0</v>
      </c>
      <c r="BW108" s="33">
        <f t="shared" ca="1" si="90"/>
        <v>0</v>
      </c>
      <c r="BX108" s="33">
        <f t="shared" ca="1" si="91"/>
        <v>0</v>
      </c>
      <c r="BZ108" s="33">
        <f t="shared" ca="1" si="78"/>
        <v>0</v>
      </c>
      <c r="CA108" s="33">
        <f t="shared" ca="1" si="79"/>
        <v>0</v>
      </c>
      <c r="CB108" s="33">
        <f t="shared" ca="1" si="80"/>
        <v>0</v>
      </c>
      <c r="CC108" s="33">
        <f t="shared" ca="1" si="81"/>
        <v>27675</v>
      </c>
      <c r="CD108" s="33">
        <f t="shared" ca="1" si="82"/>
        <v>0</v>
      </c>
      <c r="CE108" s="34">
        <f t="shared" ca="1" si="83"/>
        <v>0</v>
      </c>
      <c r="CG108" s="33">
        <f t="shared" ca="1" si="85"/>
        <v>1</v>
      </c>
      <c r="CH108" s="7"/>
      <c r="CJ108" s="34">
        <f t="shared" ca="1" si="84"/>
        <v>45</v>
      </c>
    </row>
    <row r="109" spans="1:88" x14ac:dyDescent="0.25">
      <c r="A109" s="1">
        <f t="shared" ca="1" si="55"/>
        <v>2</v>
      </c>
      <c r="B109" s="1" t="str">
        <f t="shared" ca="1" si="56"/>
        <v>Women</v>
      </c>
      <c r="C109" s="1">
        <f t="shared" ca="1" si="57"/>
        <v>45</v>
      </c>
      <c r="D109" s="1">
        <f t="shared" ca="1" si="58"/>
        <v>6</v>
      </c>
      <c r="E109" s="1" t="str">
        <f t="shared" ca="1" si="59"/>
        <v>Architecture</v>
      </c>
      <c r="F109" s="1">
        <f t="shared" ca="1" si="60"/>
        <v>4</v>
      </c>
      <c r="G109" s="1" t="str">
        <f t="shared" ca="1" si="61"/>
        <v>IT Engineering</v>
      </c>
      <c r="H109" s="1">
        <f t="shared" ca="1" si="62"/>
        <v>3</v>
      </c>
      <c r="I109" s="1">
        <f t="shared" ca="1" si="54"/>
        <v>2</v>
      </c>
      <c r="J109" s="1">
        <f t="shared" ca="1" si="63"/>
        <v>20581</v>
      </c>
      <c r="K109" s="1">
        <f t="shared" ca="1" si="64"/>
        <v>5</v>
      </c>
      <c r="L109" s="1" t="str">
        <f t="shared" ca="1" si="65"/>
        <v>Shivaji Talao</v>
      </c>
      <c r="M109" s="1">
        <f t="shared" ca="1" si="92"/>
        <v>102905</v>
      </c>
      <c r="N109" s="1">
        <f t="shared" ca="1" si="66"/>
        <v>16614.524260079248</v>
      </c>
      <c r="O109" s="1">
        <f t="shared" ca="1" si="93"/>
        <v>29246.601146209723</v>
      </c>
      <c r="P109" s="1">
        <f t="shared" ca="1" si="67"/>
        <v>21142</v>
      </c>
      <c r="Q109" s="1">
        <f t="shared" ca="1" si="94"/>
        <v>32000.201488779665</v>
      </c>
      <c r="R109">
        <f t="shared" ca="1" si="95"/>
        <v>7667.868386891545</v>
      </c>
      <c r="S109" s="1">
        <f t="shared" ca="1" si="96"/>
        <v>139819.46953310128</v>
      </c>
      <c r="T109" s="1">
        <f t="shared" ca="1" si="97"/>
        <v>69756.725748858909</v>
      </c>
      <c r="U109" s="1">
        <f t="shared" ca="1" si="98"/>
        <v>70062.743784242368</v>
      </c>
      <c r="X109" s="33">
        <f t="shared" ca="1" si="69"/>
        <v>1</v>
      </c>
      <c r="Y109" s="33">
        <f t="shared" ca="1" si="70"/>
        <v>0</v>
      </c>
      <c r="Z109" s="33"/>
      <c r="AA109" s="33"/>
      <c r="AO109" s="33">
        <f t="shared" ca="1" si="71"/>
        <v>0</v>
      </c>
      <c r="AP109" s="33">
        <f t="shared" ca="1" si="72"/>
        <v>0</v>
      </c>
      <c r="AQ109" s="33">
        <f t="shared" ca="1" si="73"/>
        <v>1</v>
      </c>
      <c r="AR109" s="33">
        <f t="shared" ca="1" si="74"/>
        <v>0</v>
      </c>
      <c r="AS109" s="33">
        <f t="shared" ca="1" si="75"/>
        <v>0</v>
      </c>
      <c r="AT109" s="34">
        <f t="shared" ca="1" si="76"/>
        <v>0</v>
      </c>
      <c r="AU109" s="33"/>
      <c r="AV109" s="1"/>
      <c r="AW109" s="1"/>
      <c r="AX109" s="1"/>
      <c r="AY109" s="1"/>
      <c r="AZ109" s="1"/>
      <c r="BD109" s="34">
        <f ca="1">Table1[[#This Row],[Car Value]]/Table1[[#This Row],[Cars]]</f>
        <v>14623.300573104862</v>
      </c>
      <c r="BG109" s="34">
        <f t="shared" ca="1" si="77"/>
        <v>0</v>
      </c>
      <c r="BN109" s="16">
        <f ca="1">Table1[[#This Row],[Mortage Value]]/Table1[[#This Row],[Value of House]]</f>
        <v>0.16145497556075261</v>
      </c>
      <c r="BO109" s="1">
        <f t="shared" ca="1" si="68"/>
        <v>1</v>
      </c>
      <c r="BP109" s="1"/>
      <c r="BS109" s="33">
        <f t="shared" ca="1" si="86"/>
        <v>30643</v>
      </c>
      <c r="BT109" s="33">
        <f t="shared" ca="1" si="87"/>
        <v>0</v>
      </c>
      <c r="BU109" s="33">
        <f t="shared" ca="1" si="88"/>
        <v>0</v>
      </c>
      <c r="BV109" s="33">
        <f t="shared" ca="1" si="99"/>
        <v>0</v>
      </c>
      <c r="BW109" s="33">
        <f t="shared" ca="1" si="90"/>
        <v>0</v>
      </c>
      <c r="BX109" s="33">
        <f t="shared" ca="1" si="91"/>
        <v>0</v>
      </c>
      <c r="BZ109" s="33">
        <f t="shared" ca="1" si="78"/>
        <v>0</v>
      </c>
      <c r="CA109" s="33">
        <f t="shared" ca="1" si="79"/>
        <v>0</v>
      </c>
      <c r="CB109" s="33">
        <f t="shared" ca="1" si="80"/>
        <v>30643</v>
      </c>
      <c r="CC109" s="33">
        <f t="shared" ca="1" si="81"/>
        <v>0</v>
      </c>
      <c r="CD109" s="33">
        <f t="shared" ca="1" si="82"/>
        <v>0</v>
      </c>
      <c r="CE109" s="34">
        <f t="shared" ca="1" si="83"/>
        <v>0</v>
      </c>
      <c r="CG109" s="33">
        <f t="shared" ca="1" si="85"/>
        <v>1</v>
      </c>
      <c r="CH109" s="7"/>
      <c r="CJ109" s="34">
        <f t="shared" ca="1" si="84"/>
        <v>44</v>
      </c>
    </row>
    <row r="110" spans="1:88" x14ac:dyDescent="0.25">
      <c r="A110" s="1">
        <f t="shared" ca="1" si="55"/>
        <v>2</v>
      </c>
      <c r="B110" s="1" t="str">
        <f t="shared" ca="1" si="56"/>
        <v>Women</v>
      </c>
      <c r="C110" s="1">
        <f t="shared" ca="1" si="57"/>
        <v>41</v>
      </c>
      <c r="D110" s="1">
        <f t="shared" ca="1" si="58"/>
        <v>6</v>
      </c>
      <c r="E110" s="1" t="str">
        <f t="shared" ca="1" si="59"/>
        <v>Architecture</v>
      </c>
      <c r="F110" s="1">
        <f t="shared" ca="1" si="60"/>
        <v>5</v>
      </c>
      <c r="G110" s="1" t="str">
        <f t="shared" ca="1" si="61"/>
        <v>Other</v>
      </c>
      <c r="H110" s="1">
        <f t="shared" ca="1" si="62"/>
        <v>4</v>
      </c>
      <c r="I110" s="1">
        <f t="shared" ca="1" si="54"/>
        <v>1</v>
      </c>
      <c r="J110" s="1">
        <f t="shared" ca="1" si="63"/>
        <v>30656</v>
      </c>
      <c r="K110" s="1">
        <f t="shared" ca="1" si="64"/>
        <v>2</v>
      </c>
      <c r="L110" s="1" t="str">
        <f t="shared" ca="1" si="65"/>
        <v>Tembhipada Road</v>
      </c>
      <c r="M110" s="1">
        <f t="shared" ca="1" si="92"/>
        <v>153280</v>
      </c>
      <c r="N110" s="1">
        <f t="shared" ca="1" si="66"/>
        <v>35318.924642781327</v>
      </c>
      <c r="O110" s="1">
        <f t="shared" ca="1" si="93"/>
        <v>43.458396542687979</v>
      </c>
      <c r="P110" s="1">
        <f t="shared" ca="1" si="67"/>
        <v>16</v>
      </c>
      <c r="Q110" s="1">
        <f t="shared" ca="1" si="94"/>
        <v>61293.534196890214</v>
      </c>
      <c r="R110">
        <f t="shared" ca="1" si="95"/>
        <v>7994.6754558367966</v>
      </c>
      <c r="S110" s="1">
        <f t="shared" ca="1" si="96"/>
        <v>161318.13385237948</v>
      </c>
      <c r="T110" s="1">
        <f t="shared" ca="1" si="97"/>
        <v>96628.458839671541</v>
      </c>
      <c r="U110" s="1">
        <f t="shared" ca="1" si="98"/>
        <v>64689.675012707943</v>
      </c>
      <c r="X110" s="33">
        <f t="shared" ca="1" si="69"/>
        <v>0</v>
      </c>
      <c r="Y110" s="33">
        <f t="shared" ca="1" si="70"/>
        <v>1</v>
      </c>
      <c r="Z110" s="33"/>
      <c r="AA110" s="33"/>
      <c r="AO110" s="33">
        <f t="shared" ca="1" si="71"/>
        <v>0</v>
      </c>
      <c r="AP110" s="33">
        <f t="shared" ca="1" si="72"/>
        <v>0</v>
      </c>
      <c r="AQ110" s="33">
        <f t="shared" ca="1" si="73"/>
        <v>0</v>
      </c>
      <c r="AR110" s="33">
        <f t="shared" ca="1" si="74"/>
        <v>0</v>
      </c>
      <c r="AS110" s="33">
        <f t="shared" ca="1" si="75"/>
        <v>1</v>
      </c>
      <c r="AT110" s="34">
        <f t="shared" ca="1" si="76"/>
        <v>0</v>
      </c>
      <c r="AU110" s="33"/>
      <c r="AV110" s="1"/>
      <c r="AW110" s="1"/>
      <c r="AX110" s="1"/>
      <c r="AY110" s="1"/>
      <c r="AZ110" s="1"/>
      <c r="BD110" s="34">
        <f ca="1">Table1[[#This Row],[Car Value]]/Table1[[#This Row],[Cars]]</f>
        <v>43.458396542687979</v>
      </c>
      <c r="BG110" s="34">
        <f t="shared" ca="1" si="77"/>
        <v>0</v>
      </c>
      <c r="BN110" s="16">
        <f ca="1">Table1[[#This Row],[Mortage Value]]/Table1[[#This Row],[Value of House]]</f>
        <v>0.23042095930833328</v>
      </c>
      <c r="BO110" s="1">
        <f t="shared" ca="1" si="68"/>
        <v>0</v>
      </c>
      <c r="BP110" s="1"/>
      <c r="BS110" s="33">
        <f t="shared" ca="1" si="86"/>
        <v>0</v>
      </c>
      <c r="BT110" s="33">
        <f t="shared" ca="1" si="87"/>
        <v>0</v>
      </c>
      <c r="BU110" s="33">
        <f t="shared" ca="1" si="88"/>
        <v>20581</v>
      </c>
      <c r="BV110" s="33">
        <f t="shared" ca="1" si="99"/>
        <v>0</v>
      </c>
      <c r="BW110" s="33">
        <f t="shared" ca="1" si="90"/>
        <v>0</v>
      </c>
      <c r="BX110" s="33">
        <f t="shared" ca="1" si="91"/>
        <v>0</v>
      </c>
      <c r="BZ110" s="33">
        <f t="shared" ca="1" si="78"/>
        <v>0</v>
      </c>
      <c r="CA110" s="33">
        <f t="shared" ca="1" si="79"/>
        <v>0</v>
      </c>
      <c r="CB110" s="33">
        <f t="shared" ca="1" si="80"/>
        <v>0</v>
      </c>
      <c r="CC110" s="33">
        <f t="shared" ca="1" si="81"/>
        <v>0</v>
      </c>
      <c r="CD110" s="33">
        <f t="shared" ca="1" si="82"/>
        <v>20581</v>
      </c>
      <c r="CE110" s="34">
        <f t="shared" ca="1" si="83"/>
        <v>0</v>
      </c>
      <c r="CG110" s="33">
        <f t="shared" ca="1" si="85"/>
        <v>1</v>
      </c>
      <c r="CH110" s="7"/>
      <c r="CJ110" s="34">
        <f t="shared" ca="1" si="84"/>
        <v>25</v>
      </c>
    </row>
    <row r="111" spans="1:88" x14ac:dyDescent="0.25">
      <c r="A111" s="1">
        <f t="shared" ca="1" si="55"/>
        <v>1</v>
      </c>
      <c r="B111" s="1" t="str">
        <f t="shared" ca="1" si="56"/>
        <v>Men</v>
      </c>
      <c r="C111" s="1">
        <f t="shared" ca="1" si="57"/>
        <v>41</v>
      </c>
      <c r="D111" s="1">
        <f t="shared" ca="1" si="58"/>
        <v>1</v>
      </c>
      <c r="E111" s="1" t="str">
        <f t="shared" ca="1" si="59"/>
        <v>Health</v>
      </c>
      <c r="F111" s="1">
        <f t="shared" ca="1" si="60"/>
        <v>5</v>
      </c>
      <c r="G111" s="1" t="str">
        <f t="shared" ca="1" si="61"/>
        <v>Other</v>
      </c>
      <c r="H111" s="1">
        <f t="shared" ca="1" si="62"/>
        <v>3</v>
      </c>
      <c r="I111" s="1">
        <f t="shared" ca="1" si="54"/>
        <v>2</v>
      </c>
      <c r="J111" s="1">
        <f t="shared" ca="1" si="63"/>
        <v>33767</v>
      </c>
      <c r="K111" s="1">
        <f t="shared" ca="1" si="64"/>
        <v>4</v>
      </c>
      <c r="L111" s="1" t="str">
        <f t="shared" ca="1" si="65"/>
        <v>Sarvoday Nagar</v>
      </c>
      <c r="M111" s="1">
        <f t="shared" ca="1" si="92"/>
        <v>168835</v>
      </c>
      <c r="N111" s="1">
        <f t="shared" ca="1" si="66"/>
        <v>163794.00306614125</v>
      </c>
      <c r="O111" s="1">
        <f t="shared" ca="1" si="93"/>
        <v>14197.554112383454</v>
      </c>
      <c r="P111" s="1">
        <f t="shared" ca="1" si="67"/>
        <v>123</v>
      </c>
      <c r="Q111" s="1">
        <f t="shared" ca="1" si="94"/>
        <v>65737.332987828311</v>
      </c>
      <c r="R111">
        <f t="shared" ca="1" si="95"/>
        <v>32864.411475752284</v>
      </c>
      <c r="S111" s="1">
        <f t="shared" ca="1" si="96"/>
        <v>215896.96558813573</v>
      </c>
      <c r="T111" s="1">
        <f t="shared" ca="1" si="97"/>
        <v>229654.33605396957</v>
      </c>
      <c r="U111" s="1">
        <f t="shared" ca="1" si="98"/>
        <v>-13757.370465833839</v>
      </c>
      <c r="X111" s="33">
        <f t="shared" ca="1" si="69"/>
        <v>0</v>
      </c>
      <c r="Y111" s="33">
        <f t="shared" ca="1" si="70"/>
        <v>1</v>
      </c>
      <c r="Z111" s="33"/>
      <c r="AA111" s="33"/>
      <c r="AO111" s="33">
        <f t="shared" ca="1" si="71"/>
        <v>0</v>
      </c>
      <c r="AP111" s="33">
        <f t="shared" ca="1" si="72"/>
        <v>0</v>
      </c>
      <c r="AQ111" s="33">
        <f t="shared" ca="1" si="73"/>
        <v>0</v>
      </c>
      <c r="AR111" s="33">
        <f t="shared" ca="1" si="74"/>
        <v>0</v>
      </c>
      <c r="AS111" s="33">
        <f t="shared" ca="1" si="75"/>
        <v>1</v>
      </c>
      <c r="AT111" s="34">
        <f t="shared" ca="1" si="76"/>
        <v>0</v>
      </c>
      <c r="AU111" s="33"/>
      <c r="AV111" s="1"/>
      <c r="AW111" s="1"/>
      <c r="AX111" s="1"/>
      <c r="AY111" s="1"/>
      <c r="AZ111" s="1"/>
      <c r="BD111" s="34">
        <f ca="1">Table1[[#This Row],[Car Value]]/Table1[[#This Row],[Cars]]</f>
        <v>7098.7770561917268</v>
      </c>
      <c r="BG111" s="34">
        <f t="shared" ca="1" si="77"/>
        <v>0</v>
      </c>
      <c r="BN111" s="16">
        <f ca="1">Table1[[#This Row],[Mortage Value]]/Table1[[#This Row],[Value of House]]</f>
        <v>0.9701424649281325</v>
      </c>
      <c r="BO111" s="1">
        <f t="shared" ca="1" si="68"/>
        <v>0</v>
      </c>
      <c r="BP111" s="1"/>
      <c r="BS111" s="33">
        <f t="shared" ca="1" si="86"/>
        <v>0</v>
      </c>
      <c r="BT111" s="33">
        <f t="shared" ca="1" si="87"/>
        <v>0</v>
      </c>
      <c r="BU111" s="33">
        <f t="shared" ca="1" si="88"/>
        <v>0</v>
      </c>
      <c r="BV111" s="33">
        <f t="shared" ca="1" si="99"/>
        <v>0</v>
      </c>
      <c r="BW111" s="33">
        <f t="shared" ca="1" si="90"/>
        <v>0</v>
      </c>
      <c r="BX111" s="33">
        <f t="shared" ca="1" si="91"/>
        <v>0</v>
      </c>
      <c r="BZ111" s="33">
        <f t="shared" ca="1" si="78"/>
        <v>0</v>
      </c>
      <c r="CA111" s="33">
        <f t="shared" ca="1" si="79"/>
        <v>0</v>
      </c>
      <c r="CB111" s="33">
        <f t="shared" ca="1" si="80"/>
        <v>0</v>
      </c>
      <c r="CC111" s="33">
        <f t="shared" ca="1" si="81"/>
        <v>0</v>
      </c>
      <c r="CD111" s="33">
        <f t="shared" ca="1" si="82"/>
        <v>30656</v>
      </c>
      <c r="CE111" s="34">
        <f t="shared" ca="1" si="83"/>
        <v>0</v>
      </c>
      <c r="CG111" s="33">
        <f t="shared" ca="1" si="85"/>
        <v>1</v>
      </c>
      <c r="CH111" s="7"/>
      <c r="CJ111" s="34">
        <f t="shared" ca="1" si="84"/>
        <v>45</v>
      </c>
    </row>
    <row r="112" spans="1:88" x14ac:dyDescent="0.25">
      <c r="A112" s="1">
        <f t="shared" ca="1" si="55"/>
        <v>1</v>
      </c>
      <c r="B112" s="1" t="str">
        <f t="shared" ca="1" si="56"/>
        <v>Men</v>
      </c>
      <c r="C112" s="1">
        <f t="shared" ca="1" si="57"/>
        <v>42</v>
      </c>
      <c r="D112" s="1">
        <f t="shared" ca="1" si="58"/>
        <v>4</v>
      </c>
      <c r="E112" s="1" t="str">
        <f t="shared" ca="1" si="59"/>
        <v>IT</v>
      </c>
      <c r="F112" s="1">
        <f t="shared" ca="1" si="60"/>
        <v>1</v>
      </c>
      <c r="G112" s="1" t="str">
        <f t="shared" ca="1" si="61"/>
        <v>Doctor</v>
      </c>
      <c r="H112" s="1">
        <f t="shared" ca="1" si="62"/>
        <v>4</v>
      </c>
      <c r="I112" s="1">
        <f t="shared" ca="1" si="54"/>
        <v>1</v>
      </c>
      <c r="J112" s="1">
        <f t="shared" ca="1" si="63"/>
        <v>23578</v>
      </c>
      <c r="K112" s="1">
        <f t="shared" ca="1" si="64"/>
        <v>4</v>
      </c>
      <c r="L112" s="1" t="str">
        <f t="shared" ca="1" si="65"/>
        <v>Sarvoday Nagar</v>
      </c>
      <c r="M112" s="1">
        <f t="shared" ca="1" si="92"/>
        <v>117890</v>
      </c>
      <c r="N112" s="1">
        <f t="shared" ca="1" si="66"/>
        <v>21825.031939076827</v>
      </c>
      <c r="O112" s="1">
        <f t="shared" ca="1" si="93"/>
        <v>1505.2806354222446</v>
      </c>
      <c r="P112" s="1">
        <f t="shared" ca="1" si="67"/>
        <v>558</v>
      </c>
      <c r="Q112" s="1">
        <f t="shared" ca="1" si="94"/>
        <v>14688.140522885675</v>
      </c>
      <c r="R112">
        <f t="shared" ca="1" si="95"/>
        <v>4362.3961242461919</v>
      </c>
      <c r="S112" s="1">
        <f t="shared" ca="1" si="96"/>
        <v>123757.67675966844</v>
      </c>
      <c r="T112" s="1">
        <f t="shared" ca="1" si="97"/>
        <v>37071.172461962502</v>
      </c>
      <c r="U112" s="1">
        <f t="shared" ca="1" si="98"/>
        <v>86686.504297705935</v>
      </c>
      <c r="X112" s="33">
        <f t="shared" ca="1" si="69"/>
        <v>1</v>
      </c>
      <c r="Y112" s="33">
        <f t="shared" ca="1" si="70"/>
        <v>0</v>
      </c>
      <c r="Z112" s="33"/>
      <c r="AA112" s="33"/>
      <c r="AO112" s="33">
        <f t="shared" ca="1" si="71"/>
        <v>0</v>
      </c>
      <c r="AP112" s="33">
        <f t="shared" ca="1" si="72"/>
        <v>0</v>
      </c>
      <c r="AQ112" s="33">
        <f t="shared" ca="1" si="73"/>
        <v>1</v>
      </c>
      <c r="AR112" s="33">
        <f t="shared" ca="1" si="74"/>
        <v>0</v>
      </c>
      <c r="AS112" s="33">
        <f t="shared" ca="1" si="75"/>
        <v>0</v>
      </c>
      <c r="AT112" s="34">
        <f t="shared" ca="1" si="76"/>
        <v>0</v>
      </c>
      <c r="AU112" s="33"/>
      <c r="AV112" s="1"/>
      <c r="AW112" s="1"/>
      <c r="AX112" s="1"/>
      <c r="AY112" s="1"/>
      <c r="AZ112" s="1"/>
      <c r="BD112" s="34">
        <f ca="1">Table1[[#This Row],[Car Value]]/Table1[[#This Row],[Cars]]</f>
        <v>1505.2806354222446</v>
      </c>
      <c r="BG112" s="34">
        <f t="shared" ca="1" si="77"/>
        <v>0</v>
      </c>
      <c r="BN112" s="16">
        <f ca="1">Table1[[#This Row],[Mortage Value]]/Table1[[#This Row],[Value of House]]</f>
        <v>0.18513047704705088</v>
      </c>
      <c r="BO112" s="1">
        <f t="shared" ca="1" si="68"/>
        <v>1</v>
      </c>
      <c r="BP112" s="1"/>
      <c r="BS112" s="33">
        <f t="shared" ca="1" si="86"/>
        <v>0</v>
      </c>
      <c r="BT112" s="33">
        <f t="shared" ca="1" si="87"/>
        <v>0</v>
      </c>
      <c r="BU112" s="33">
        <f t="shared" ca="1" si="88"/>
        <v>0</v>
      </c>
      <c r="BV112" s="33">
        <f t="shared" ca="1" si="99"/>
        <v>0</v>
      </c>
      <c r="BW112" s="33">
        <f t="shared" ca="1" si="90"/>
        <v>33767</v>
      </c>
      <c r="BX112" s="33">
        <f t="shared" ca="1" si="91"/>
        <v>0</v>
      </c>
      <c r="BZ112" s="33">
        <f t="shared" ca="1" si="78"/>
        <v>0</v>
      </c>
      <c r="CA112" s="33">
        <f t="shared" ca="1" si="79"/>
        <v>0</v>
      </c>
      <c r="CB112" s="33">
        <f t="shared" ca="1" si="80"/>
        <v>33767</v>
      </c>
      <c r="CC112" s="33">
        <f t="shared" ca="1" si="81"/>
        <v>0</v>
      </c>
      <c r="CD112" s="33">
        <f t="shared" ca="1" si="82"/>
        <v>0</v>
      </c>
      <c r="CE112" s="34">
        <f t="shared" ca="1" si="83"/>
        <v>0</v>
      </c>
      <c r="CG112" s="33">
        <f t="shared" ca="1" si="85"/>
        <v>1</v>
      </c>
      <c r="CH112" s="7"/>
      <c r="CJ112" s="34">
        <f t="shared" ca="1" si="84"/>
        <v>41</v>
      </c>
    </row>
    <row r="113" spans="1:88" x14ac:dyDescent="0.25">
      <c r="A113" s="1">
        <f t="shared" ca="1" si="55"/>
        <v>1</v>
      </c>
      <c r="B113" s="1" t="str">
        <f t="shared" ca="1" si="56"/>
        <v>Men</v>
      </c>
      <c r="C113" s="1">
        <f t="shared" ca="1" si="57"/>
        <v>31</v>
      </c>
      <c r="D113" s="1">
        <f t="shared" ca="1" si="58"/>
        <v>4</v>
      </c>
      <c r="E113" s="1" t="str">
        <f t="shared" ca="1" si="59"/>
        <v>IT</v>
      </c>
      <c r="F113" s="1">
        <f t="shared" ca="1" si="60"/>
        <v>2</v>
      </c>
      <c r="G113" s="1" t="str">
        <f t="shared" ca="1" si="61"/>
        <v>Civil Engineering</v>
      </c>
      <c r="H113" s="1">
        <f t="shared" ca="1" si="62"/>
        <v>0</v>
      </c>
      <c r="I113" s="1">
        <f t="shared" ca="1" si="54"/>
        <v>2</v>
      </c>
      <c r="J113" s="1">
        <f t="shared" ca="1" si="63"/>
        <v>15195</v>
      </c>
      <c r="K113" s="1">
        <f t="shared" ca="1" si="64"/>
        <v>5</v>
      </c>
      <c r="L113" s="1" t="str">
        <f t="shared" ca="1" si="65"/>
        <v>Shivaji Talao</v>
      </c>
      <c r="M113" s="1">
        <f t="shared" ca="1" si="92"/>
        <v>75975</v>
      </c>
      <c r="N113" s="1">
        <f t="shared" ca="1" si="66"/>
        <v>37053.875371748509</v>
      </c>
      <c r="O113" s="1">
        <f t="shared" ca="1" si="93"/>
        <v>6405.694424713909</v>
      </c>
      <c r="P113" s="1">
        <f t="shared" ca="1" si="67"/>
        <v>5136</v>
      </c>
      <c r="Q113" s="1">
        <f t="shared" ca="1" si="94"/>
        <v>21405.246646108353</v>
      </c>
      <c r="R113">
        <f t="shared" ca="1" si="95"/>
        <v>20712.138489841422</v>
      </c>
      <c r="S113" s="1">
        <f t="shared" ca="1" si="96"/>
        <v>103092.83291455533</v>
      </c>
      <c r="T113" s="1">
        <f t="shared" ca="1" si="97"/>
        <v>63595.122017856862</v>
      </c>
      <c r="U113" s="1">
        <f t="shared" ca="1" si="98"/>
        <v>39497.710896698467</v>
      </c>
      <c r="X113" s="33">
        <f t="shared" ca="1" si="69"/>
        <v>1</v>
      </c>
      <c r="Y113" s="33">
        <f t="shared" ca="1" si="70"/>
        <v>0</v>
      </c>
      <c r="Z113" s="33"/>
      <c r="AA113" s="33"/>
      <c r="AO113" s="33">
        <f t="shared" ca="1" si="71"/>
        <v>0</v>
      </c>
      <c r="AP113" s="33">
        <f t="shared" ca="1" si="72"/>
        <v>1</v>
      </c>
      <c r="AQ113" s="33">
        <f t="shared" ca="1" si="73"/>
        <v>0</v>
      </c>
      <c r="AR113" s="33">
        <f t="shared" ca="1" si="74"/>
        <v>0</v>
      </c>
      <c r="AS113" s="33">
        <f t="shared" ca="1" si="75"/>
        <v>0</v>
      </c>
      <c r="AT113" s="34">
        <f t="shared" ca="1" si="76"/>
        <v>0</v>
      </c>
      <c r="AU113" s="33"/>
      <c r="AV113" s="1"/>
      <c r="AW113" s="1"/>
      <c r="AX113" s="1"/>
      <c r="AY113" s="1"/>
      <c r="AZ113" s="1"/>
      <c r="BD113" s="34">
        <f ca="1">Table1[[#This Row],[Car Value]]/Table1[[#This Row],[Cars]]</f>
        <v>3202.8472123569545</v>
      </c>
      <c r="BG113" s="34">
        <f t="shared" ca="1" si="77"/>
        <v>0</v>
      </c>
      <c r="BN113" s="16">
        <f ca="1">Table1[[#This Row],[Mortage Value]]/Table1[[#This Row],[Value of House]]</f>
        <v>0.48771142312271809</v>
      </c>
      <c r="BO113" s="1">
        <f t="shared" ca="1" si="68"/>
        <v>0</v>
      </c>
      <c r="BP113" s="1"/>
      <c r="BS113" s="33">
        <f t="shared" ca="1" si="86"/>
        <v>0</v>
      </c>
      <c r="BT113" s="33">
        <f t="shared" ca="1" si="87"/>
        <v>0</v>
      </c>
      <c r="BU113" s="33">
        <f t="shared" ca="1" si="88"/>
        <v>0</v>
      </c>
      <c r="BV113" s="33">
        <f t="shared" ca="1" si="99"/>
        <v>0</v>
      </c>
      <c r="BW113" s="33">
        <f t="shared" ca="1" si="90"/>
        <v>23578</v>
      </c>
      <c r="BX113" s="33">
        <f t="shared" ca="1" si="91"/>
        <v>0</v>
      </c>
      <c r="BZ113" s="33">
        <f t="shared" ca="1" si="78"/>
        <v>0</v>
      </c>
      <c r="CA113" s="33">
        <f t="shared" ca="1" si="79"/>
        <v>23578</v>
      </c>
      <c r="CB113" s="33">
        <f t="shared" ca="1" si="80"/>
        <v>0</v>
      </c>
      <c r="CC113" s="33">
        <f t="shared" ca="1" si="81"/>
        <v>0</v>
      </c>
      <c r="CD113" s="33">
        <f t="shared" ca="1" si="82"/>
        <v>0</v>
      </c>
      <c r="CE113" s="34">
        <f t="shared" ca="1" si="83"/>
        <v>0</v>
      </c>
      <c r="CG113" s="33">
        <f t="shared" ca="1" si="85"/>
        <v>1</v>
      </c>
      <c r="CH113" s="7"/>
      <c r="CJ113" s="34">
        <f t="shared" ca="1" si="84"/>
        <v>0</v>
      </c>
    </row>
    <row r="114" spans="1:88" x14ac:dyDescent="0.25">
      <c r="A114" s="1">
        <f t="shared" ca="1" si="55"/>
        <v>2</v>
      </c>
      <c r="B114" s="1" t="str">
        <f t="shared" ca="1" si="56"/>
        <v>Women</v>
      </c>
      <c r="C114" s="1">
        <f t="shared" ca="1" si="57"/>
        <v>34</v>
      </c>
      <c r="D114" s="1">
        <f t="shared" ca="1" si="58"/>
        <v>6</v>
      </c>
      <c r="E114" s="1" t="str">
        <f t="shared" ca="1" si="59"/>
        <v>Architecture</v>
      </c>
      <c r="F114" s="1">
        <f t="shared" ca="1" si="60"/>
        <v>1</v>
      </c>
      <c r="G114" s="1" t="str">
        <f t="shared" ca="1" si="61"/>
        <v>Doctor</v>
      </c>
      <c r="H114" s="1">
        <f t="shared" ca="1" si="62"/>
        <v>0</v>
      </c>
      <c r="I114" s="1">
        <f t="shared" ca="1" si="54"/>
        <v>2</v>
      </c>
      <c r="J114" s="1">
        <f t="shared" ca="1" si="63"/>
        <v>25763</v>
      </c>
      <c r="K114" s="1">
        <f t="shared" ca="1" si="64"/>
        <v>2</v>
      </c>
      <c r="L114" s="1" t="str">
        <f t="shared" ca="1" si="65"/>
        <v>Tembhipada Road</v>
      </c>
      <c r="M114" s="1">
        <f t="shared" ca="1" si="92"/>
        <v>128815</v>
      </c>
      <c r="N114" s="1">
        <f t="shared" ca="1" si="66"/>
        <v>88713.059862005059</v>
      </c>
      <c r="O114" s="1">
        <f t="shared" ca="1" si="93"/>
        <v>50261.324064563152</v>
      </c>
      <c r="P114" s="1">
        <f t="shared" ca="1" si="67"/>
        <v>30181</v>
      </c>
      <c r="Q114" s="1">
        <f t="shared" ca="1" si="94"/>
        <v>15136.770682200957</v>
      </c>
      <c r="R114">
        <f t="shared" ca="1" si="95"/>
        <v>18425.598473690938</v>
      </c>
      <c r="S114" s="1">
        <f t="shared" ca="1" si="96"/>
        <v>197501.92253825409</v>
      </c>
      <c r="T114" s="1">
        <f t="shared" ca="1" si="97"/>
        <v>134030.83054420602</v>
      </c>
      <c r="U114" s="1">
        <f t="shared" ca="1" si="98"/>
        <v>63471.091994048067</v>
      </c>
      <c r="X114" s="33">
        <f t="shared" ca="1" si="69"/>
        <v>1</v>
      </c>
      <c r="Y114" s="33">
        <f t="shared" ca="1" si="70"/>
        <v>0</v>
      </c>
      <c r="Z114" s="33"/>
      <c r="AA114" s="33"/>
      <c r="AO114" s="33">
        <f t="shared" ca="1" si="71"/>
        <v>0</v>
      </c>
      <c r="AP114" s="33">
        <f t="shared" ca="1" si="72"/>
        <v>1</v>
      </c>
      <c r="AQ114" s="33">
        <f t="shared" ca="1" si="73"/>
        <v>0</v>
      </c>
      <c r="AR114" s="33">
        <f t="shared" ca="1" si="74"/>
        <v>0</v>
      </c>
      <c r="AS114" s="33">
        <f t="shared" ca="1" si="75"/>
        <v>0</v>
      </c>
      <c r="AT114" s="34">
        <f t="shared" ca="1" si="76"/>
        <v>0</v>
      </c>
      <c r="AU114" s="33"/>
      <c r="AV114" s="1"/>
      <c r="AW114" s="1"/>
      <c r="AX114" s="1"/>
      <c r="AY114" s="1"/>
      <c r="AZ114" s="1"/>
      <c r="BD114" s="34">
        <f ca="1">Table1[[#This Row],[Car Value]]/Table1[[#This Row],[Cars]]</f>
        <v>25130.662032281576</v>
      </c>
      <c r="BG114" s="34">
        <f t="shared" ca="1" si="77"/>
        <v>0</v>
      </c>
      <c r="BN114" s="16">
        <f ca="1">Table1[[#This Row],[Mortage Value]]/Table1[[#This Row],[Value of House]]</f>
        <v>0.68868578862714014</v>
      </c>
      <c r="BO114" s="1">
        <f t="shared" ca="1" si="68"/>
        <v>0</v>
      </c>
      <c r="BP114" s="1"/>
      <c r="BS114" s="33">
        <f t="shared" ca="1" si="86"/>
        <v>0</v>
      </c>
      <c r="BT114" s="33">
        <f t="shared" ca="1" si="87"/>
        <v>0</v>
      </c>
      <c r="BU114" s="33">
        <f t="shared" ca="1" si="88"/>
        <v>15195</v>
      </c>
      <c r="BV114" s="33">
        <f t="shared" ca="1" si="99"/>
        <v>0</v>
      </c>
      <c r="BW114" s="33">
        <f t="shared" ca="1" si="90"/>
        <v>0</v>
      </c>
      <c r="BX114" s="33">
        <f t="shared" ca="1" si="91"/>
        <v>0</v>
      </c>
      <c r="BZ114" s="33">
        <f t="shared" ca="1" si="78"/>
        <v>0</v>
      </c>
      <c r="CA114" s="33">
        <f t="shared" ca="1" si="79"/>
        <v>15195</v>
      </c>
      <c r="CB114" s="33">
        <f t="shared" ca="1" si="80"/>
        <v>0</v>
      </c>
      <c r="CC114" s="33">
        <f t="shared" ca="1" si="81"/>
        <v>0</v>
      </c>
      <c r="CD114" s="33">
        <f t="shared" ca="1" si="82"/>
        <v>0</v>
      </c>
      <c r="CE114" s="34">
        <f t="shared" ca="1" si="83"/>
        <v>0</v>
      </c>
      <c r="CG114" s="33">
        <f t="shared" ca="1" si="85"/>
        <v>1</v>
      </c>
      <c r="CH114" s="7"/>
      <c r="CJ114" s="34">
        <f t="shared" ca="1" si="84"/>
        <v>42</v>
      </c>
    </row>
    <row r="115" spans="1:88" x14ac:dyDescent="0.25">
      <c r="A115" s="1">
        <f t="shared" ca="1" si="55"/>
        <v>2</v>
      </c>
      <c r="B115" s="1" t="str">
        <f t="shared" ca="1" si="56"/>
        <v>Women</v>
      </c>
      <c r="C115" s="1">
        <f t="shared" ca="1" si="57"/>
        <v>28</v>
      </c>
      <c r="D115" s="1">
        <f t="shared" ca="1" si="58"/>
        <v>5</v>
      </c>
      <c r="E115" s="1" t="str">
        <f t="shared" ca="1" si="59"/>
        <v xml:space="preserve">General work </v>
      </c>
      <c r="F115" s="1">
        <f t="shared" ca="1" si="60"/>
        <v>5</v>
      </c>
      <c r="G115" s="1" t="str">
        <f t="shared" ca="1" si="61"/>
        <v>Other</v>
      </c>
      <c r="H115" s="1">
        <f t="shared" ca="1" si="62"/>
        <v>3</v>
      </c>
      <c r="I115" s="1">
        <f t="shared" ca="1" si="54"/>
        <v>2</v>
      </c>
      <c r="J115" s="1">
        <f t="shared" ca="1" si="63"/>
        <v>18294</v>
      </c>
      <c r="K115" s="1">
        <f t="shared" ca="1" si="64"/>
        <v>5</v>
      </c>
      <c r="L115" s="1" t="str">
        <f t="shared" ca="1" si="65"/>
        <v>Shivaji Talao</v>
      </c>
      <c r="M115" s="1">
        <f t="shared" ca="1" si="92"/>
        <v>91470</v>
      </c>
      <c r="N115" s="1">
        <f t="shared" ca="1" si="66"/>
        <v>46776.84536380061</v>
      </c>
      <c r="O115" s="1">
        <f t="shared" ca="1" si="93"/>
        <v>32975.537436102226</v>
      </c>
      <c r="P115" s="1">
        <f t="shared" ca="1" si="67"/>
        <v>24692</v>
      </c>
      <c r="Q115" s="1">
        <f t="shared" ca="1" si="94"/>
        <v>9906.0240443792554</v>
      </c>
      <c r="R115">
        <f t="shared" ca="1" si="95"/>
        <v>13211.45075509731</v>
      </c>
      <c r="S115" s="1">
        <f t="shared" ca="1" si="96"/>
        <v>137656.98819119955</v>
      </c>
      <c r="T115" s="1">
        <f t="shared" ca="1" si="97"/>
        <v>81374.869408179875</v>
      </c>
      <c r="U115" s="1">
        <f t="shared" ca="1" si="98"/>
        <v>56282.118783019672</v>
      </c>
      <c r="X115" s="33">
        <f t="shared" ca="1" si="69"/>
        <v>0</v>
      </c>
      <c r="Y115" s="33">
        <f t="shared" ca="1" si="70"/>
        <v>1</v>
      </c>
      <c r="Z115" s="33"/>
      <c r="AA115" s="33"/>
      <c r="AO115" s="33">
        <f t="shared" ca="1" si="71"/>
        <v>0</v>
      </c>
      <c r="AP115" s="33">
        <f t="shared" ca="1" si="72"/>
        <v>0</v>
      </c>
      <c r="AQ115" s="33">
        <f t="shared" ca="1" si="73"/>
        <v>0</v>
      </c>
      <c r="AR115" s="33">
        <f t="shared" ca="1" si="74"/>
        <v>0</v>
      </c>
      <c r="AS115" s="33">
        <f t="shared" ca="1" si="75"/>
        <v>1</v>
      </c>
      <c r="AT115" s="34">
        <f t="shared" ca="1" si="76"/>
        <v>0</v>
      </c>
      <c r="AU115" s="33"/>
      <c r="AV115" s="1"/>
      <c r="AW115" s="1"/>
      <c r="AX115" s="1"/>
      <c r="AY115" s="1"/>
      <c r="AZ115" s="1"/>
      <c r="BD115" s="34">
        <f ca="1">Table1[[#This Row],[Car Value]]/Table1[[#This Row],[Cars]]</f>
        <v>16487.768718051113</v>
      </c>
      <c r="BG115" s="34">
        <f t="shared" ca="1" si="77"/>
        <v>0</v>
      </c>
      <c r="BN115" s="16">
        <f ca="1">Table1[[#This Row],[Mortage Value]]/Table1[[#This Row],[Value of House]]</f>
        <v>0.51139002256259547</v>
      </c>
      <c r="BO115" s="1">
        <f t="shared" ca="1" si="68"/>
        <v>0</v>
      </c>
      <c r="BP115" s="1"/>
      <c r="BS115" s="33">
        <f t="shared" ca="1" si="86"/>
        <v>0</v>
      </c>
      <c r="BT115" s="33">
        <f t="shared" ca="1" si="87"/>
        <v>0</v>
      </c>
      <c r="BU115" s="33">
        <f t="shared" ca="1" si="88"/>
        <v>0</v>
      </c>
      <c r="BV115" s="33">
        <f t="shared" ca="1" si="99"/>
        <v>0</v>
      </c>
      <c r="BW115" s="33">
        <f t="shared" ca="1" si="90"/>
        <v>0</v>
      </c>
      <c r="BX115" s="33">
        <f t="shared" ca="1" si="91"/>
        <v>0</v>
      </c>
      <c r="BZ115" s="33">
        <f t="shared" ca="1" si="78"/>
        <v>0</v>
      </c>
      <c r="CA115" s="33">
        <f t="shared" ca="1" si="79"/>
        <v>0</v>
      </c>
      <c r="CB115" s="33">
        <f t="shared" ca="1" si="80"/>
        <v>0</v>
      </c>
      <c r="CC115" s="33">
        <f t="shared" ca="1" si="81"/>
        <v>0</v>
      </c>
      <c r="CD115" s="33">
        <f t="shared" ca="1" si="82"/>
        <v>25763</v>
      </c>
      <c r="CE115" s="34">
        <f t="shared" ca="1" si="83"/>
        <v>0</v>
      </c>
      <c r="CG115" s="33">
        <f t="shared" ca="1" si="85"/>
        <v>1</v>
      </c>
      <c r="CH115" s="7"/>
      <c r="CJ115" s="34">
        <f t="shared" ca="1" si="84"/>
        <v>31</v>
      </c>
    </row>
    <row r="116" spans="1:88" x14ac:dyDescent="0.25">
      <c r="A116" s="1">
        <f t="shared" ca="1" si="55"/>
        <v>1</v>
      </c>
      <c r="B116" s="1" t="str">
        <f t="shared" ca="1" si="56"/>
        <v>Men</v>
      </c>
      <c r="C116" s="1">
        <f t="shared" ca="1" si="57"/>
        <v>31</v>
      </c>
      <c r="D116" s="1">
        <f t="shared" ca="1" si="58"/>
        <v>5</v>
      </c>
      <c r="E116" s="1" t="str">
        <f t="shared" ca="1" si="59"/>
        <v xml:space="preserve">General work </v>
      </c>
      <c r="F116" s="1">
        <f t="shared" ca="1" si="60"/>
        <v>1</v>
      </c>
      <c r="G116" s="1" t="str">
        <f t="shared" ca="1" si="61"/>
        <v>Doctor</v>
      </c>
      <c r="H116" s="1">
        <f t="shared" ca="1" si="62"/>
        <v>3</v>
      </c>
      <c r="I116" s="1">
        <f t="shared" ca="1" si="54"/>
        <v>2</v>
      </c>
      <c r="J116" s="1">
        <f t="shared" ca="1" si="63"/>
        <v>26612</v>
      </c>
      <c r="K116" s="1">
        <f t="shared" ca="1" si="64"/>
        <v>1</v>
      </c>
      <c r="L116" s="1" t="str">
        <f t="shared" ca="1" si="65"/>
        <v>Ganesh Nagar</v>
      </c>
      <c r="M116" s="1">
        <f t="shared" ca="1" si="92"/>
        <v>106448</v>
      </c>
      <c r="N116" s="1">
        <f t="shared" ca="1" si="66"/>
        <v>38181.294566121236</v>
      </c>
      <c r="O116" s="1">
        <f t="shared" ca="1" si="93"/>
        <v>16925.807028360039</v>
      </c>
      <c r="P116" s="1">
        <f t="shared" ca="1" si="67"/>
        <v>6058</v>
      </c>
      <c r="Q116" s="1">
        <f t="shared" ca="1" si="94"/>
        <v>27106.840793501116</v>
      </c>
      <c r="R116">
        <f t="shared" ca="1" si="95"/>
        <v>13242.923238932206</v>
      </c>
      <c r="S116" s="1">
        <f t="shared" ca="1" si="96"/>
        <v>136616.73026729224</v>
      </c>
      <c r="T116" s="1">
        <f t="shared" ca="1" si="97"/>
        <v>71346.135359622349</v>
      </c>
      <c r="U116" s="1">
        <f t="shared" ca="1" si="98"/>
        <v>65270.594907669889</v>
      </c>
      <c r="X116" s="33">
        <f t="shared" ca="1" si="69"/>
        <v>0</v>
      </c>
      <c r="Y116" s="33">
        <f t="shared" ca="1" si="70"/>
        <v>1</v>
      </c>
      <c r="Z116" s="33"/>
      <c r="AA116" s="33"/>
      <c r="AO116" s="33">
        <f t="shared" ca="1" si="71"/>
        <v>0</v>
      </c>
      <c r="AP116" s="33">
        <f t="shared" ca="1" si="72"/>
        <v>0</v>
      </c>
      <c r="AQ116" s="33">
        <f t="shared" ca="1" si="73"/>
        <v>0</v>
      </c>
      <c r="AR116" s="33">
        <f t="shared" ca="1" si="74"/>
        <v>0</v>
      </c>
      <c r="AS116" s="33">
        <f t="shared" ca="1" si="75"/>
        <v>0</v>
      </c>
      <c r="AT116" s="34">
        <f t="shared" ca="1" si="76"/>
        <v>0</v>
      </c>
      <c r="AU116" s="33"/>
      <c r="AV116" s="1"/>
      <c r="AW116" s="1"/>
      <c r="AX116" s="1"/>
      <c r="AY116" s="1"/>
      <c r="AZ116" s="1"/>
      <c r="BD116" s="34">
        <f ca="1">Table1[[#This Row],[Car Value]]/Table1[[#This Row],[Cars]]</f>
        <v>8462.9035141800196</v>
      </c>
      <c r="BG116" s="34">
        <f t="shared" ca="1" si="77"/>
        <v>0</v>
      </c>
      <c r="BN116" s="16">
        <f ca="1">Table1[[#This Row],[Mortage Value]]/Table1[[#This Row],[Value of House]]</f>
        <v>0.35868494068579249</v>
      </c>
      <c r="BO116" s="1">
        <f t="shared" ca="1" si="68"/>
        <v>0</v>
      </c>
      <c r="BP116" s="1"/>
      <c r="BS116" s="33">
        <f t="shared" ca="1" si="86"/>
        <v>0</v>
      </c>
      <c r="BT116" s="33">
        <f t="shared" ca="1" si="87"/>
        <v>0</v>
      </c>
      <c r="BU116" s="33">
        <f t="shared" ca="1" si="88"/>
        <v>18294</v>
      </c>
      <c r="BV116" s="33">
        <f t="shared" ca="1" si="99"/>
        <v>0</v>
      </c>
      <c r="BW116" s="33">
        <f t="shared" ca="1" si="90"/>
        <v>0</v>
      </c>
      <c r="BX116" s="33">
        <f t="shared" ca="1" si="91"/>
        <v>0</v>
      </c>
      <c r="BZ116" s="33">
        <f t="shared" ca="1" si="78"/>
        <v>0</v>
      </c>
      <c r="CA116" s="33">
        <f t="shared" ca="1" si="79"/>
        <v>0</v>
      </c>
      <c r="CB116" s="33">
        <f t="shared" ca="1" si="80"/>
        <v>0</v>
      </c>
      <c r="CC116" s="33">
        <f t="shared" ca="1" si="81"/>
        <v>0</v>
      </c>
      <c r="CD116" s="33">
        <f t="shared" ca="1" si="82"/>
        <v>0</v>
      </c>
      <c r="CE116" s="34">
        <f t="shared" ca="1" si="83"/>
        <v>0</v>
      </c>
      <c r="CG116" s="33">
        <f t="shared" ca="1" si="85"/>
        <v>1</v>
      </c>
      <c r="CH116" s="7"/>
      <c r="CJ116" s="34">
        <f t="shared" ca="1" si="84"/>
        <v>34</v>
      </c>
    </row>
    <row r="117" spans="1:88" x14ac:dyDescent="0.25">
      <c r="A117" s="1">
        <f t="shared" ca="1" si="55"/>
        <v>1</v>
      </c>
      <c r="B117" s="1" t="str">
        <f t="shared" ca="1" si="56"/>
        <v>Men</v>
      </c>
      <c r="C117" s="1">
        <f t="shared" ca="1" si="57"/>
        <v>43</v>
      </c>
      <c r="D117" s="1">
        <f t="shared" ca="1" si="58"/>
        <v>5</v>
      </c>
      <c r="E117" s="1" t="str">
        <f t="shared" ca="1" si="59"/>
        <v xml:space="preserve">General work </v>
      </c>
      <c r="F117" s="1">
        <f t="shared" ca="1" si="60"/>
        <v>6</v>
      </c>
      <c r="G117" s="1" t="str">
        <f t="shared" ca="1" si="61"/>
        <v>Architech</v>
      </c>
      <c r="H117" s="1">
        <f t="shared" ca="1" si="62"/>
        <v>1</v>
      </c>
      <c r="I117" s="1">
        <f t="shared" ca="1" si="54"/>
        <v>1</v>
      </c>
      <c r="J117" s="1">
        <f t="shared" ca="1" si="63"/>
        <v>23286</v>
      </c>
      <c r="K117" s="1">
        <f t="shared" ca="1" si="64"/>
        <v>4</v>
      </c>
      <c r="L117" s="1" t="str">
        <f t="shared" ca="1" si="65"/>
        <v>Sarvoday Nagar</v>
      </c>
      <c r="M117" s="1">
        <f t="shared" ca="1" si="92"/>
        <v>139716</v>
      </c>
      <c r="N117" s="1">
        <f t="shared" ca="1" si="66"/>
        <v>40363.738744639166</v>
      </c>
      <c r="O117" s="1">
        <f t="shared" ca="1" si="93"/>
        <v>408.56299499431378</v>
      </c>
      <c r="P117" s="1">
        <f t="shared" ca="1" si="67"/>
        <v>115</v>
      </c>
      <c r="Q117" s="1">
        <f t="shared" ca="1" si="94"/>
        <v>29267.084748800615</v>
      </c>
      <c r="R117">
        <f t="shared" ca="1" si="95"/>
        <v>3020.8992754456549</v>
      </c>
      <c r="S117" s="1">
        <f t="shared" ca="1" si="96"/>
        <v>143145.46227043995</v>
      </c>
      <c r="T117" s="1">
        <f t="shared" ca="1" si="97"/>
        <v>69745.823493439777</v>
      </c>
      <c r="U117" s="1">
        <f t="shared" ca="1" si="98"/>
        <v>73399.638777000175</v>
      </c>
      <c r="X117" s="33">
        <f t="shared" ca="1" si="69"/>
        <v>1</v>
      </c>
      <c r="Y117" s="33">
        <f t="shared" ca="1" si="70"/>
        <v>0</v>
      </c>
      <c r="Z117" s="33"/>
      <c r="AA117" s="33"/>
      <c r="AO117" s="33">
        <f t="shared" ca="1" si="71"/>
        <v>0</v>
      </c>
      <c r="AP117" s="33">
        <f t="shared" ca="1" si="72"/>
        <v>0</v>
      </c>
      <c r="AQ117" s="33">
        <f t="shared" ca="1" si="73"/>
        <v>0</v>
      </c>
      <c r="AR117" s="33">
        <f t="shared" ca="1" si="74"/>
        <v>0</v>
      </c>
      <c r="AS117" s="33">
        <f t="shared" ca="1" si="75"/>
        <v>0</v>
      </c>
      <c r="AT117" s="34">
        <f t="shared" ca="1" si="76"/>
        <v>0</v>
      </c>
      <c r="AU117" s="33"/>
      <c r="AV117" s="1"/>
      <c r="AW117" s="1"/>
      <c r="AX117" s="1"/>
      <c r="AY117" s="1"/>
      <c r="AZ117" s="1"/>
      <c r="BD117" s="34">
        <f ca="1">Table1[[#This Row],[Car Value]]/Table1[[#This Row],[Cars]]</f>
        <v>408.56299499431378</v>
      </c>
      <c r="BG117" s="34">
        <f t="shared" ca="1" si="77"/>
        <v>0</v>
      </c>
      <c r="BN117" s="16">
        <f ca="1">Table1[[#This Row],[Mortage Value]]/Table1[[#This Row],[Value of House]]</f>
        <v>0.28889847078816433</v>
      </c>
      <c r="BO117" s="1">
        <f t="shared" ca="1" si="68"/>
        <v>0</v>
      </c>
      <c r="BP117" s="1"/>
      <c r="BS117" s="33">
        <f t="shared" ca="1" si="86"/>
        <v>26612</v>
      </c>
      <c r="BT117" s="33">
        <f t="shared" ca="1" si="87"/>
        <v>0</v>
      </c>
      <c r="BU117" s="33">
        <f t="shared" ca="1" si="88"/>
        <v>0</v>
      </c>
      <c r="BV117" s="33">
        <f t="shared" ca="1" si="99"/>
        <v>0</v>
      </c>
      <c r="BW117" s="33">
        <f t="shared" ca="1" si="90"/>
        <v>0</v>
      </c>
      <c r="BX117" s="33">
        <f t="shared" ca="1" si="91"/>
        <v>0</v>
      </c>
      <c r="BZ117" s="33">
        <f t="shared" ca="1" si="78"/>
        <v>0</v>
      </c>
      <c r="CA117" s="33">
        <f t="shared" ca="1" si="79"/>
        <v>0</v>
      </c>
      <c r="CB117" s="33">
        <f t="shared" ca="1" si="80"/>
        <v>0</v>
      </c>
      <c r="CC117" s="33">
        <f t="shared" ca="1" si="81"/>
        <v>0</v>
      </c>
      <c r="CD117" s="33">
        <f t="shared" ca="1" si="82"/>
        <v>0</v>
      </c>
      <c r="CE117" s="34">
        <f t="shared" ca="1" si="83"/>
        <v>0</v>
      </c>
      <c r="CG117" s="33">
        <f t="shared" ca="1" si="85"/>
        <v>1</v>
      </c>
      <c r="CH117" s="7"/>
      <c r="CJ117" s="34">
        <f t="shared" ca="1" si="84"/>
        <v>28</v>
      </c>
    </row>
    <row r="118" spans="1:88" x14ac:dyDescent="0.25">
      <c r="A118" s="1">
        <f t="shared" ca="1" si="55"/>
        <v>1</v>
      </c>
      <c r="B118" s="1" t="str">
        <f t="shared" ca="1" si="56"/>
        <v>Men</v>
      </c>
      <c r="C118" s="1">
        <f t="shared" ca="1" si="57"/>
        <v>44</v>
      </c>
      <c r="D118" s="1">
        <f t="shared" ca="1" si="58"/>
        <v>2</v>
      </c>
      <c r="E118" s="1" t="str">
        <f t="shared" ca="1" si="59"/>
        <v>Construction</v>
      </c>
      <c r="F118" s="1">
        <f t="shared" ca="1" si="60"/>
        <v>5</v>
      </c>
      <c r="G118" s="1" t="str">
        <f t="shared" ca="1" si="61"/>
        <v>Other</v>
      </c>
      <c r="H118" s="1">
        <f t="shared" ca="1" si="62"/>
        <v>0</v>
      </c>
      <c r="I118" s="1">
        <f t="shared" ca="1" si="54"/>
        <v>2</v>
      </c>
      <c r="J118" s="1">
        <f t="shared" ca="1" si="63"/>
        <v>22964</v>
      </c>
      <c r="K118" s="1">
        <f t="shared" ca="1" si="64"/>
        <v>4</v>
      </c>
      <c r="L118" s="1" t="str">
        <f t="shared" ca="1" si="65"/>
        <v>Sarvoday Nagar</v>
      </c>
      <c r="M118" s="1">
        <f t="shared" ca="1" si="92"/>
        <v>137784</v>
      </c>
      <c r="N118" s="1">
        <f t="shared" ca="1" si="66"/>
        <v>95934.897626070713</v>
      </c>
      <c r="O118" s="1">
        <f t="shared" ca="1" si="93"/>
        <v>40724.913379912534</v>
      </c>
      <c r="P118" s="1">
        <f t="shared" ca="1" si="67"/>
        <v>31155</v>
      </c>
      <c r="Q118" s="1">
        <f t="shared" ca="1" si="94"/>
        <v>45385.352812547892</v>
      </c>
      <c r="R118">
        <f t="shared" ca="1" si="95"/>
        <v>25825.407578891667</v>
      </c>
      <c r="S118" s="1">
        <f t="shared" ca="1" si="96"/>
        <v>204334.32095880419</v>
      </c>
      <c r="T118" s="1">
        <f t="shared" ca="1" si="97"/>
        <v>172475.25043861859</v>
      </c>
      <c r="U118" s="1">
        <f t="shared" ca="1" si="98"/>
        <v>31859.070520185604</v>
      </c>
      <c r="X118" s="33">
        <f t="shared" ca="1" si="69"/>
        <v>1</v>
      </c>
      <c r="Y118" s="33">
        <f t="shared" ca="1" si="70"/>
        <v>0</v>
      </c>
      <c r="Z118" s="33"/>
      <c r="AA118" s="33"/>
      <c r="AO118" s="33">
        <f t="shared" ca="1" si="71"/>
        <v>0</v>
      </c>
      <c r="AP118" s="33">
        <f t="shared" ca="1" si="72"/>
        <v>0</v>
      </c>
      <c r="AQ118" s="33">
        <f t="shared" ca="1" si="73"/>
        <v>0</v>
      </c>
      <c r="AR118" s="33">
        <f t="shared" ca="1" si="74"/>
        <v>0</v>
      </c>
      <c r="AS118" s="33">
        <f t="shared" ca="1" si="75"/>
        <v>0</v>
      </c>
      <c r="AT118" s="34">
        <f t="shared" ca="1" si="76"/>
        <v>0</v>
      </c>
      <c r="AU118" s="33"/>
      <c r="AV118" s="1"/>
      <c r="AW118" s="1"/>
      <c r="AX118" s="1"/>
      <c r="AY118" s="1"/>
      <c r="AZ118" s="1"/>
      <c r="BD118" s="34">
        <f ca="1">Table1[[#This Row],[Car Value]]/Table1[[#This Row],[Cars]]</f>
        <v>20362.456689956267</v>
      </c>
      <c r="BG118" s="34">
        <f t="shared" ca="1" si="77"/>
        <v>0</v>
      </c>
      <c r="BN118" s="16">
        <f ca="1">Table1[[#This Row],[Mortage Value]]/Table1[[#This Row],[Value of House]]</f>
        <v>0.69627023185617132</v>
      </c>
      <c r="BO118" s="1">
        <f t="shared" ca="1" si="68"/>
        <v>0</v>
      </c>
      <c r="BP118" s="1"/>
      <c r="BS118" s="33">
        <f t="shared" ca="1" si="86"/>
        <v>0</v>
      </c>
      <c r="BT118" s="33">
        <f t="shared" ca="1" si="87"/>
        <v>0</v>
      </c>
      <c r="BU118" s="33">
        <f t="shared" ca="1" si="88"/>
        <v>0</v>
      </c>
      <c r="BV118" s="33">
        <f t="shared" ca="1" si="99"/>
        <v>0</v>
      </c>
      <c r="BW118" s="33">
        <f t="shared" ca="1" si="90"/>
        <v>23286</v>
      </c>
      <c r="BX118" s="33">
        <f t="shared" ca="1" si="91"/>
        <v>0</v>
      </c>
      <c r="BZ118" s="33">
        <f t="shared" ca="1" si="78"/>
        <v>0</v>
      </c>
      <c r="CA118" s="33">
        <f t="shared" ca="1" si="79"/>
        <v>0</v>
      </c>
      <c r="CB118" s="33">
        <f t="shared" ca="1" si="80"/>
        <v>0</v>
      </c>
      <c r="CC118" s="33">
        <f t="shared" ca="1" si="81"/>
        <v>0</v>
      </c>
      <c r="CD118" s="33">
        <f t="shared" ca="1" si="82"/>
        <v>0</v>
      </c>
      <c r="CE118" s="34">
        <f t="shared" ca="1" si="83"/>
        <v>0</v>
      </c>
      <c r="CG118" s="33">
        <f t="shared" ca="1" si="85"/>
        <v>1</v>
      </c>
      <c r="CH118" s="7"/>
      <c r="CJ118" s="34">
        <f t="shared" ca="1" si="84"/>
        <v>31</v>
      </c>
    </row>
    <row r="119" spans="1:88" x14ac:dyDescent="0.25">
      <c r="A119" s="1">
        <f t="shared" ca="1" si="55"/>
        <v>1</v>
      </c>
      <c r="B119" s="1" t="str">
        <f t="shared" ca="1" si="56"/>
        <v>Men</v>
      </c>
      <c r="C119" s="1">
        <f t="shared" ca="1" si="57"/>
        <v>45</v>
      </c>
      <c r="D119" s="1">
        <f t="shared" ca="1" si="58"/>
        <v>4</v>
      </c>
      <c r="E119" s="1" t="str">
        <f t="shared" ca="1" si="59"/>
        <v>IT</v>
      </c>
      <c r="F119" s="1">
        <f t="shared" ca="1" si="60"/>
        <v>5</v>
      </c>
      <c r="G119" s="1" t="str">
        <f t="shared" ca="1" si="61"/>
        <v>Other</v>
      </c>
      <c r="H119" s="1">
        <f t="shared" ca="1" si="62"/>
        <v>0</v>
      </c>
      <c r="I119" s="1">
        <f t="shared" ca="1" si="54"/>
        <v>2</v>
      </c>
      <c r="J119" s="1">
        <f t="shared" ca="1" si="63"/>
        <v>24340</v>
      </c>
      <c r="K119" s="1">
        <f t="shared" ca="1" si="64"/>
        <v>1</v>
      </c>
      <c r="L119" s="1" t="str">
        <f t="shared" ca="1" si="65"/>
        <v>Ganesh Nagar</v>
      </c>
      <c r="M119" s="1">
        <f t="shared" ca="1" si="92"/>
        <v>121700</v>
      </c>
      <c r="N119" s="1">
        <f t="shared" ca="1" si="66"/>
        <v>26197.878200719202</v>
      </c>
      <c r="O119" s="1">
        <f t="shared" ca="1" si="93"/>
        <v>22272.059872579244</v>
      </c>
      <c r="P119" s="1">
        <f t="shared" ca="1" si="67"/>
        <v>7865</v>
      </c>
      <c r="Q119" s="1">
        <f t="shared" ca="1" si="94"/>
        <v>22738.961780100817</v>
      </c>
      <c r="R119">
        <f t="shared" ca="1" si="95"/>
        <v>21885.324472011889</v>
      </c>
      <c r="S119" s="1">
        <f t="shared" ca="1" si="96"/>
        <v>165857.38434459112</v>
      </c>
      <c r="T119" s="1">
        <f t="shared" ca="1" si="97"/>
        <v>56801.839980820019</v>
      </c>
      <c r="U119" s="1">
        <f t="shared" ca="1" si="98"/>
        <v>109055.5443637711</v>
      </c>
      <c r="X119" s="33">
        <f t="shared" ca="1" si="69"/>
        <v>1</v>
      </c>
      <c r="Y119" s="33">
        <f t="shared" ca="1" si="70"/>
        <v>0</v>
      </c>
      <c r="Z119" s="33"/>
      <c r="AA119" s="33"/>
      <c r="AO119" s="33">
        <f t="shared" ca="1" si="71"/>
        <v>0</v>
      </c>
      <c r="AP119" s="33">
        <f t="shared" ca="1" si="72"/>
        <v>0</v>
      </c>
      <c r="AQ119" s="33">
        <f t="shared" ca="1" si="73"/>
        <v>0</v>
      </c>
      <c r="AR119" s="33">
        <f t="shared" ca="1" si="74"/>
        <v>1</v>
      </c>
      <c r="AS119" s="33">
        <f t="shared" ca="1" si="75"/>
        <v>0</v>
      </c>
      <c r="AT119" s="34">
        <f t="shared" ca="1" si="76"/>
        <v>0</v>
      </c>
      <c r="AU119" s="33"/>
      <c r="AV119" s="1"/>
      <c r="AW119" s="1"/>
      <c r="AX119" s="1"/>
      <c r="AY119" s="1"/>
      <c r="AZ119" s="1"/>
      <c r="BD119" s="34">
        <f ca="1">Table1[[#This Row],[Car Value]]/Table1[[#This Row],[Cars]]</f>
        <v>11136.029936289622</v>
      </c>
      <c r="BG119" s="34">
        <f t="shared" ca="1" si="77"/>
        <v>0</v>
      </c>
      <c r="BN119" s="16">
        <f ca="1">Table1[[#This Row],[Mortage Value]]/Table1[[#This Row],[Value of House]]</f>
        <v>0.21526604930747084</v>
      </c>
      <c r="BO119" s="1">
        <f t="shared" ca="1" si="68"/>
        <v>0</v>
      </c>
      <c r="BP119" s="1"/>
      <c r="BS119" s="33">
        <f t="shared" ca="1" si="86"/>
        <v>0</v>
      </c>
      <c r="BT119" s="33">
        <f t="shared" ca="1" si="87"/>
        <v>0</v>
      </c>
      <c r="BU119" s="33">
        <f t="shared" ca="1" si="88"/>
        <v>0</v>
      </c>
      <c r="BV119" s="33">
        <f t="shared" ca="1" si="99"/>
        <v>0</v>
      </c>
      <c r="BW119" s="33">
        <f t="shared" ca="1" si="90"/>
        <v>22964</v>
      </c>
      <c r="BX119" s="33">
        <f t="shared" ca="1" si="91"/>
        <v>0</v>
      </c>
      <c r="BZ119" s="33">
        <f t="shared" ca="1" si="78"/>
        <v>0</v>
      </c>
      <c r="CA119" s="33">
        <f t="shared" ca="1" si="79"/>
        <v>0</v>
      </c>
      <c r="CB119" s="33">
        <f t="shared" ca="1" si="80"/>
        <v>0</v>
      </c>
      <c r="CC119" s="33">
        <f t="shared" ca="1" si="81"/>
        <v>22964</v>
      </c>
      <c r="CD119" s="33">
        <f t="shared" ca="1" si="82"/>
        <v>0</v>
      </c>
      <c r="CE119" s="34">
        <f t="shared" ca="1" si="83"/>
        <v>0</v>
      </c>
      <c r="CG119" s="33">
        <f t="shared" ca="1" si="85"/>
        <v>1</v>
      </c>
      <c r="CH119" s="7"/>
      <c r="CJ119" s="34">
        <f t="shared" ca="1" si="84"/>
        <v>43</v>
      </c>
    </row>
    <row r="120" spans="1:88" x14ac:dyDescent="0.25">
      <c r="A120" s="1">
        <f t="shared" ca="1" si="55"/>
        <v>1</v>
      </c>
      <c r="B120" s="1" t="str">
        <f t="shared" ca="1" si="56"/>
        <v>Men</v>
      </c>
      <c r="C120" s="1">
        <f t="shared" ca="1" si="57"/>
        <v>37</v>
      </c>
      <c r="D120" s="1">
        <f t="shared" ca="1" si="58"/>
        <v>1</v>
      </c>
      <c r="E120" s="1" t="str">
        <f t="shared" ca="1" si="59"/>
        <v>Health</v>
      </c>
      <c r="F120" s="1">
        <f t="shared" ca="1" si="60"/>
        <v>2</v>
      </c>
      <c r="G120" s="1" t="str">
        <f t="shared" ca="1" si="61"/>
        <v>Civil Engineering</v>
      </c>
      <c r="H120" s="1">
        <f t="shared" ca="1" si="62"/>
        <v>0</v>
      </c>
      <c r="I120" s="1">
        <f t="shared" ca="1" si="54"/>
        <v>1</v>
      </c>
      <c r="J120" s="1">
        <f t="shared" ca="1" si="63"/>
        <v>23873</v>
      </c>
      <c r="K120" s="1">
        <f t="shared" ca="1" si="64"/>
        <v>2</v>
      </c>
      <c r="L120" s="1" t="str">
        <f t="shared" ca="1" si="65"/>
        <v>Tembhipada Road</v>
      </c>
      <c r="M120" s="1">
        <f t="shared" ca="1" si="92"/>
        <v>119365</v>
      </c>
      <c r="N120" s="1">
        <f t="shared" ca="1" si="66"/>
        <v>98162.497006269114</v>
      </c>
      <c r="O120" s="1">
        <f t="shared" ca="1" si="93"/>
        <v>7937.7278694590259</v>
      </c>
      <c r="P120" s="1">
        <f t="shared" ca="1" si="67"/>
        <v>5969</v>
      </c>
      <c r="Q120" s="1">
        <f t="shared" ca="1" si="94"/>
        <v>23035.056132029615</v>
      </c>
      <c r="R120">
        <f t="shared" ca="1" si="95"/>
        <v>23392.696588561044</v>
      </c>
      <c r="S120" s="1">
        <f t="shared" ca="1" si="96"/>
        <v>150695.42445802008</v>
      </c>
      <c r="T120" s="1">
        <f t="shared" ca="1" si="97"/>
        <v>127166.55313829872</v>
      </c>
      <c r="U120" s="1">
        <f t="shared" ca="1" si="98"/>
        <v>23528.871319721351</v>
      </c>
      <c r="X120" s="33">
        <f t="shared" ca="1" si="69"/>
        <v>1</v>
      </c>
      <c r="Y120" s="33">
        <f t="shared" ca="1" si="70"/>
        <v>0</v>
      </c>
      <c r="Z120" s="33"/>
      <c r="AA120" s="33"/>
      <c r="AO120" s="33">
        <f t="shared" ca="1" si="71"/>
        <v>0</v>
      </c>
      <c r="AP120" s="33">
        <f t="shared" ca="1" si="72"/>
        <v>1</v>
      </c>
      <c r="AQ120" s="33">
        <f t="shared" ca="1" si="73"/>
        <v>0</v>
      </c>
      <c r="AR120" s="33">
        <f t="shared" ca="1" si="74"/>
        <v>0</v>
      </c>
      <c r="AS120" s="33">
        <f t="shared" ca="1" si="75"/>
        <v>0</v>
      </c>
      <c r="AT120" s="34">
        <f t="shared" ca="1" si="76"/>
        <v>0</v>
      </c>
      <c r="AU120" s="33"/>
      <c r="AV120" s="1"/>
      <c r="AW120" s="1"/>
      <c r="AX120" s="1"/>
      <c r="AY120" s="1"/>
      <c r="AZ120" s="1"/>
      <c r="BD120" s="34">
        <f ca="1">Table1[[#This Row],[Car Value]]/Table1[[#This Row],[Cars]]</f>
        <v>7937.7278694590259</v>
      </c>
      <c r="BG120" s="34">
        <f t="shared" ca="1" si="77"/>
        <v>0</v>
      </c>
      <c r="BN120" s="16">
        <f ca="1">Table1[[#This Row],[Mortage Value]]/Table1[[#This Row],[Value of House]]</f>
        <v>0.82237252968851093</v>
      </c>
      <c r="BO120" s="1">
        <f t="shared" ca="1" si="68"/>
        <v>0</v>
      </c>
      <c r="BP120" s="1"/>
      <c r="BS120" s="33">
        <f t="shared" ca="1" si="86"/>
        <v>24340</v>
      </c>
      <c r="BT120" s="33">
        <f t="shared" ca="1" si="87"/>
        <v>0</v>
      </c>
      <c r="BU120" s="33">
        <f t="shared" ca="1" si="88"/>
        <v>0</v>
      </c>
      <c r="BV120" s="33">
        <f t="shared" ca="1" si="99"/>
        <v>0</v>
      </c>
      <c r="BW120" s="33">
        <f t="shared" ca="1" si="90"/>
        <v>0</v>
      </c>
      <c r="BX120" s="33">
        <f t="shared" ca="1" si="91"/>
        <v>0</v>
      </c>
      <c r="BZ120" s="33">
        <f t="shared" ca="1" si="78"/>
        <v>0</v>
      </c>
      <c r="CA120" s="33">
        <f t="shared" ca="1" si="79"/>
        <v>24340</v>
      </c>
      <c r="CB120" s="33">
        <f t="shared" ca="1" si="80"/>
        <v>0</v>
      </c>
      <c r="CC120" s="33">
        <f t="shared" ca="1" si="81"/>
        <v>0</v>
      </c>
      <c r="CD120" s="33">
        <f t="shared" ca="1" si="82"/>
        <v>0</v>
      </c>
      <c r="CE120" s="34">
        <f t="shared" ca="1" si="83"/>
        <v>0</v>
      </c>
      <c r="CG120" s="33">
        <f t="shared" ca="1" si="85"/>
        <v>1</v>
      </c>
      <c r="CH120" s="7"/>
      <c r="CJ120" s="34">
        <f t="shared" ca="1" si="84"/>
        <v>44</v>
      </c>
    </row>
    <row r="121" spans="1:88" x14ac:dyDescent="0.25">
      <c r="A121" s="1">
        <f t="shared" ca="1" si="55"/>
        <v>2</v>
      </c>
      <c r="B121" s="1" t="str">
        <f t="shared" ca="1" si="56"/>
        <v>Women</v>
      </c>
      <c r="C121" s="1">
        <f t="shared" ca="1" si="57"/>
        <v>41</v>
      </c>
      <c r="D121" s="1">
        <f t="shared" ca="1" si="58"/>
        <v>5</v>
      </c>
      <c r="E121" s="1" t="str">
        <f t="shared" ca="1" si="59"/>
        <v xml:space="preserve">General work </v>
      </c>
      <c r="F121" s="1">
        <f t="shared" ca="1" si="60"/>
        <v>3</v>
      </c>
      <c r="G121" s="1" t="str">
        <f t="shared" ca="1" si="61"/>
        <v>B.ED</v>
      </c>
      <c r="H121" s="1">
        <f t="shared" ca="1" si="62"/>
        <v>1</v>
      </c>
      <c r="I121" s="1">
        <f t="shared" ca="1" si="54"/>
        <v>1</v>
      </c>
      <c r="J121" s="1">
        <f t="shared" ca="1" si="63"/>
        <v>31235</v>
      </c>
      <c r="K121" s="1">
        <f t="shared" ca="1" si="64"/>
        <v>2</v>
      </c>
      <c r="L121" s="1" t="str">
        <f t="shared" ca="1" si="65"/>
        <v>Tembhipada Road</v>
      </c>
      <c r="M121" s="1">
        <f t="shared" ca="1" si="92"/>
        <v>187410</v>
      </c>
      <c r="N121" s="1">
        <f t="shared" ca="1" si="66"/>
        <v>6867.7056698876031</v>
      </c>
      <c r="O121" s="1">
        <f t="shared" ca="1" si="93"/>
        <v>12356.056085305154</v>
      </c>
      <c r="P121" s="1">
        <f t="shared" ca="1" si="67"/>
        <v>9801</v>
      </c>
      <c r="Q121" s="1">
        <f t="shared" ca="1" si="94"/>
        <v>50975.444067045646</v>
      </c>
      <c r="R121">
        <f t="shared" ca="1" si="95"/>
        <v>18349.94949651121</v>
      </c>
      <c r="S121" s="1">
        <f t="shared" ca="1" si="96"/>
        <v>218116.00558181637</v>
      </c>
      <c r="T121" s="1">
        <f t="shared" ca="1" si="97"/>
        <v>67644.14973693325</v>
      </c>
      <c r="U121" s="1">
        <f t="shared" ca="1" si="98"/>
        <v>150471.85584488313</v>
      </c>
      <c r="X121" s="33">
        <f t="shared" ca="1" si="69"/>
        <v>1</v>
      </c>
      <c r="Y121" s="33">
        <f t="shared" ca="1" si="70"/>
        <v>0</v>
      </c>
      <c r="Z121" s="33"/>
      <c r="AA121" s="33"/>
      <c r="AO121" s="33">
        <f t="shared" ca="1" si="71"/>
        <v>0</v>
      </c>
      <c r="AP121" s="33">
        <f t="shared" ca="1" si="72"/>
        <v>0</v>
      </c>
      <c r="AQ121" s="33">
        <f t="shared" ca="1" si="73"/>
        <v>1</v>
      </c>
      <c r="AR121" s="33">
        <f t="shared" ca="1" si="74"/>
        <v>0</v>
      </c>
      <c r="AS121" s="33">
        <f t="shared" ca="1" si="75"/>
        <v>0</v>
      </c>
      <c r="AT121" s="34">
        <f t="shared" ca="1" si="76"/>
        <v>0</v>
      </c>
      <c r="AU121" s="33"/>
      <c r="AV121" s="1"/>
      <c r="AW121" s="1"/>
      <c r="AX121" s="1"/>
      <c r="AY121" s="1"/>
      <c r="AZ121" s="1"/>
      <c r="BD121" s="34">
        <f ca="1">Table1[[#This Row],[Car Value]]/Table1[[#This Row],[Cars]]</f>
        <v>12356.056085305154</v>
      </c>
      <c r="BG121" s="34">
        <f t="shared" ca="1" si="77"/>
        <v>0</v>
      </c>
      <c r="BN121" s="16">
        <f ca="1">Table1[[#This Row],[Mortage Value]]/Table1[[#This Row],[Value of House]]</f>
        <v>3.6645353342338205E-2</v>
      </c>
      <c r="BO121" s="1">
        <f t="shared" ca="1" si="68"/>
        <v>1</v>
      </c>
      <c r="BP121" s="1"/>
      <c r="BS121" s="33">
        <f t="shared" ca="1" si="86"/>
        <v>0</v>
      </c>
      <c r="BT121" s="33">
        <f t="shared" ca="1" si="87"/>
        <v>0</v>
      </c>
      <c r="BU121" s="33">
        <f t="shared" ca="1" si="88"/>
        <v>0</v>
      </c>
      <c r="BV121" s="33">
        <f t="shared" ca="1" si="99"/>
        <v>0</v>
      </c>
      <c r="BW121" s="33">
        <f t="shared" ca="1" si="90"/>
        <v>0</v>
      </c>
      <c r="BX121" s="33">
        <f t="shared" ca="1" si="91"/>
        <v>0</v>
      </c>
      <c r="BZ121" s="33">
        <f t="shared" ca="1" si="78"/>
        <v>0</v>
      </c>
      <c r="CA121" s="33">
        <f t="shared" ca="1" si="79"/>
        <v>0</v>
      </c>
      <c r="CB121" s="33">
        <f t="shared" ca="1" si="80"/>
        <v>23873</v>
      </c>
      <c r="CC121" s="33">
        <f t="shared" ca="1" si="81"/>
        <v>0</v>
      </c>
      <c r="CD121" s="33">
        <f t="shared" ca="1" si="82"/>
        <v>0</v>
      </c>
      <c r="CE121" s="34">
        <f t="shared" ca="1" si="83"/>
        <v>0</v>
      </c>
      <c r="CG121" s="33">
        <f t="shared" ca="1" si="85"/>
        <v>1</v>
      </c>
      <c r="CH121" s="7"/>
      <c r="CJ121" s="34">
        <f t="shared" ca="1" si="84"/>
        <v>45</v>
      </c>
    </row>
    <row r="122" spans="1:88" x14ac:dyDescent="0.25">
      <c r="A122" s="1">
        <f t="shared" ca="1" si="55"/>
        <v>1</v>
      </c>
      <c r="B122" s="1" t="str">
        <f t="shared" ca="1" si="56"/>
        <v>Men</v>
      </c>
      <c r="C122" s="1">
        <f t="shared" ca="1" si="57"/>
        <v>26</v>
      </c>
      <c r="D122" s="1">
        <f t="shared" ca="1" si="58"/>
        <v>2</v>
      </c>
      <c r="E122" s="1" t="str">
        <f t="shared" ca="1" si="59"/>
        <v>Construction</v>
      </c>
      <c r="F122" s="1">
        <f t="shared" ca="1" si="60"/>
        <v>4</v>
      </c>
      <c r="G122" s="1" t="str">
        <f t="shared" ca="1" si="61"/>
        <v>IT Engineering</v>
      </c>
      <c r="H122" s="1">
        <f t="shared" ca="1" si="62"/>
        <v>3</v>
      </c>
      <c r="I122" s="1">
        <f t="shared" ca="1" si="54"/>
        <v>1</v>
      </c>
      <c r="J122" s="1">
        <f t="shared" ca="1" si="63"/>
        <v>32456</v>
      </c>
      <c r="K122" s="1">
        <f t="shared" ca="1" si="64"/>
        <v>5</v>
      </c>
      <c r="L122" s="1" t="str">
        <f t="shared" ca="1" si="65"/>
        <v>Shivaji Talao</v>
      </c>
      <c r="M122" s="1">
        <f t="shared" ca="1" si="92"/>
        <v>97368</v>
      </c>
      <c r="N122" s="1">
        <f t="shared" ca="1" si="66"/>
        <v>71847.639386284587</v>
      </c>
      <c r="O122" s="1">
        <f t="shared" ca="1" si="93"/>
        <v>5233.0594885703995</v>
      </c>
      <c r="P122" s="1">
        <f t="shared" ca="1" si="67"/>
        <v>1091</v>
      </c>
      <c r="Q122" s="1">
        <f t="shared" ca="1" si="94"/>
        <v>54258.962619698192</v>
      </c>
      <c r="R122">
        <f t="shared" ca="1" si="95"/>
        <v>10680.443801148122</v>
      </c>
      <c r="S122" s="1">
        <f t="shared" ca="1" si="96"/>
        <v>113281.50328971853</v>
      </c>
      <c r="T122" s="1">
        <f t="shared" ca="1" si="97"/>
        <v>127197.60200598277</v>
      </c>
      <c r="U122" s="1">
        <f t="shared" ca="1" si="98"/>
        <v>-13916.098716264241</v>
      </c>
      <c r="X122" s="33">
        <f t="shared" ca="1" si="69"/>
        <v>0</v>
      </c>
      <c r="Y122" s="33">
        <f t="shared" ca="1" si="70"/>
        <v>1</v>
      </c>
      <c r="Z122" s="33"/>
      <c r="AA122" s="33"/>
      <c r="AO122" s="33">
        <f t="shared" ca="1" si="71"/>
        <v>0</v>
      </c>
      <c r="AP122" s="33">
        <f t="shared" ca="1" si="72"/>
        <v>0</v>
      </c>
      <c r="AQ122" s="33">
        <f t="shared" ca="1" si="73"/>
        <v>0</v>
      </c>
      <c r="AR122" s="33">
        <f t="shared" ca="1" si="74"/>
        <v>0</v>
      </c>
      <c r="AS122" s="33">
        <f t="shared" ca="1" si="75"/>
        <v>0</v>
      </c>
      <c r="AT122" s="34">
        <f t="shared" ca="1" si="76"/>
        <v>0</v>
      </c>
      <c r="AU122" s="33"/>
      <c r="AV122" s="1"/>
      <c r="AW122" s="1"/>
      <c r="AX122" s="1"/>
      <c r="AY122" s="1"/>
      <c r="AZ122" s="1"/>
      <c r="BD122" s="34">
        <f ca="1">Table1[[#This Row],[Car Value]]/Table1[[#This Row],[Cars]]</f>
        <v>5233.0594885703995</v>
      </c>
      <c r="BG122" s="34">
        <f t="shared" ca="1" si="77"/>
        <v>0</v>
      </c>
      <c r="BN122" s="16">
        <f ca="1">Table1[[#This Row],[Mortage Value]]/Table1[[#This Row],[Value of House]]</f>
        <v>0.7378978656877474</v>
      </c>
      <c r="BO122" s="1">
        <f t="shared" ca="1" si="68"/>
        <v>0</v>
      </c>
      <c r="BP122" s="1"/>
      <c r="BS122" s="33">
        <f t="shared" ca="1" si="86"/>
        <v>0</v>
      </c>
      <c r="BT122" s="33">
        <f t="shared" ca="1" si="87"/>
        <v>0</v>
      </c>
      <c r="BU122" s="33">
        <f t="shared" ca="1" si="88"/>
        <v>0</v>
      </c>
      <c r="BV122" s="33">
        <f t="shared" ca="1" si="99"/>
        <v>0</v>
      </c>
      <c r="BW122" s="33">
        <f t="shared" ca="1" si="90"/>
        <v>0</v>
      </c>
      <c r="BX122" s="33">
        <f t="shared" ca="1" si="91"/>
        <v>0</v>
      </c>
      <c r="BZ122" s="33">
        <f t="shared" ca="1" si="78"/>
        <v>0</v>
      </c>
      <c r="CA122" s="33">
        <f t="shared" ca="1" si="79"/>
        <v>0</v>
      </c>
      <c r="CB122" s="33">
        <f t="shared" ca="1" si="80"/>
        <v>0</v>
      </c>
      <c r="CC122" s="33">
        <f t="shared" ca="1" si="81"/>
        <v>0</v>
      </c>
      <c r="CD122" s="33">
        <f t="shared" ca="1" si="82"/>
        <v>0</v>
      </c>
      <c r="CE122" s="34">
        <f t="shared" ca="1" si="83"/>
        <v>0</v>
      </c>
      <c r="CG122" s="33">
        <f t="shared" ca="1" si="85"/>
        <v>1</v>
      </c>
      <c r="CH122" s="7"/>
      <c r="CJ122" s="34">
        <f t="shared" ca="1" si="84"/>
        <v>37</v>
      </c>
    </row>
    <row r="123" spans="1:88" x14ac:dyDescent="0.25">
      <c r="A123" s="1">
        <f t="shared" ca="1" si="55"/>
        <v>1</v>
      </c>
      <c r="B123" s="1" t="str">
        <f t="shared" ca="1" si="56"/>
        <v>Men</v>
      </c>
      <c r="C123" s="1">
        <f t="shared" ca="1" si="57"/>
        <v>36</v>
      </c>
      <c r="D123" s="1">
        <f t="shared" ca="1" si="58"/>
        <v>4</v>
      </c>
      <c r="E123" s="1" t="str">
        <f t="shared" ca="1" si="59"/>
        <v>IT</v>
      </c>
      <c r="F123" s="1">
        <f t="shared" ca="1" si="60"/>
        <v>2</v>
      </c>
      <c r="G123" s="1" t="str">
        <f t="shared" ca="1" si="61"/>
        <v>Civil Engineering</v>
      </c>
      <c r="H123" s="1">
        <f t="shared" ca="1" si="62"/>
        <v>2</v>
      </c>
      <c r="I123" s="1">
        <f t="shared" ca="1" si="54"/>
        <v>2</v>
      </c>
      <c r="J123" s="1">
        <f t="shared" ca="1" si="63"/>
        <v>27854</v>
      </c>
      <c r="K123" s="1">
        <f t="shared" ca="1" si="64"/>
        <v>7</v>
      </c>
      <c r="L123" s="1" t="str">
        <f t="shared" ca="1" si="65"/>
        <v>Tank Road</v>
      </c>
      <c r="M123" s="1">
        <f t="shared" ca="1" si="92"/>
        <v>111416</v>
      </c>
      <c r="N123" s="1">
        <f t="shared" ca="1" si="66"/>
        <v>7416.8805381523971</v>
      </c>
      <c r="O123" s="1">
        <f t="shared" ca="1" si="93"/>
        <v>12808.923637336798</v>
      </c>
      <c r="P123" s="1">
        <f t="shared" ca="1" si="67"/>
        <v>1185</v>
      </c>
      <c r="Q123" s="1">
        <f t="shared" ca="1" si="94"/>
        <v>54210.32567577764</v>
      </c>
      <c r="R123">
        <f t="shared" ca="1" si="95"/>
        <v>15139.671329176686</v>
      </c>
      <c r="S123" s="1">
        <f t="shared" ca="1" si="96"/>
        <v>139364.59496651348</v>
      </c>
      <c r="T123" s="1">
        <f t="shared" ca="1" si="97"/>
        <v>62812.20621393004</v>
      </c>
      <c r="U123" s="1">
        <f t="shared" ca="1" si="98"/>
        <v>76552.388752583443</v>
      </c>
      <c r="X123" s="33">
        <f t="shared" ca="1" si="69"/>
        <v>1</v>
      </c>
      <c r="Y123" s="33">
        <f t="shared" ca="1" si="70"/>
        <v>0</v>
      </c>
      <c r="Z123" s="33"/>
      <c r="AA123" s="33"/>
      <c r="AO123" s="33">
        <f t="shared" ca="1" si="71"/>
        <v>0</v>
      </c>
      <c r="AP123" s="33">
        <f t="shared" ca="1" si="72"/>
        <v>0</v>
      </c>
      <c r="AQ123" s="33">
        <f t="shared" ca="1" si="73"/>
        <v>0</v>
      </c>
      <c r="AR123" s="33">
        <f t="shared" ca="1" si="74"/>
        <v>1</v>
      </c>
      <c r="AS123" s="33">
        <f t="shared" ca="1" si="75"/>
        <v>0</v>
      </c>
      <c r="AT123" s="34">
        <f t="shared" ca="1" si="76"/>
        <v>0</v>
      </c>
      <c r="AU123" s="33"/>
      <c r="AV123" s="1"/>
      <c r="AW123" s="1"/>
      <c r="AX123" s="1"/>
      <c r="AY123" s="1"/>
      <c r="AZ123" s="1"/>
      <c r="BD123" s="34">
        <f ca="1">Table1[[#This Row],[Car Value]]/Table1[[#This Row],[Cars]]</f>
        <v>6404.4618186683992</v>
      </c>
      <c r="BG123" s="34">
        <f t="shared" ca="1" si="77"/>
        <v>0</v>
      </c>
      <c r="BN123" s="16">
        <f ca="1">Table1[[#This Row],[Mortage Value]]/Table1[[#This Row],[Value of House]]</f>
        <v>6.6569258797231967E-2</v>
      </c>
      <c r="BO123" s="1">
        <f t="shared" ca="1" si="68"/>
        <v>1</v>
      </c>
      <c r="BP123" s="1"/>
      <c r="BS123" s="33">
        <f t="shared" ca="1" si="86"/>
        <v>0</v>
      </c>
      <c r="BT123" s="33">
        <f t="shared" ca="1" si="87"/>
        <v>0</v>
      </c>
      <c r="BU123" s="33">
        <f t="shared" ca="1" si="88"/>
        <v>32456</v>
      </c>
      <c r="BV123" s="33">
        <f t="shared" ca="1" si="99"/>
        <v>0</v>
      </c>
      <c r="BW123" s="33">
        <f t="shared" ca="1" si="90"/>
        <v>0</v>
      </c>
      <c r="BX123" s="33">
        <f t="shared" ca="1" si="91"/>
        <v>0</v>
      </c>
      <c r="BZ123" s="33">
        <f t="shared" ca="1" si="78"/>
        <v>0</v>
      </c>
      <c r="CA123" s="33">
        <f t="shared" ca="1" si="79"/>
        <v>0</v>
      </c>
      <c r="CB123" s="33">
        <f t="shared" ca="1" si="80"/>
        <v>0</v>
      </c>
      <c r="CC123" s="33">
        <f t="shared" ca="1" si="81"/>
        <v>32456</v>
      </c>
      <c r="CD123" s="33">
        <f t="shared" ca="1" si="82"/>
        <v>0</v>
      </c>
      <c r="CE123" s="34">
        <f t="shared" ca="1" si="83"/>
        <v>0</v>
      </c>
      <c r="CG123" s="33">
        <f t="shared" ca="1" si="85"/>
        <v>1</v>
      </c>
      <c r="CH123" s="7"/>
      <c r="CJ123" s="34">
        <f t="shared" ca="1" si="84"/>
        <v>41</v>
      </c>
    </row>
    <row r="124" spans="1:88" x14ac:dyDescent="0.25">
      <c r="A124" s="1">
        <f t="shared" ca="1" si="55"/>
        <v>2</v>
      </c>
      <c r="B124" s="1" t="str">
        <f t="shared" ca="1" si="56"/>
        <v>Women</v>
      </c>
      <c r="C124" s="1">
        <f t="shared" ca="1" si="57"/>
        <v>42</v>
      </c>
      <c r="D124" s="1">
        <f t="shared" ca="1" si="58"/>
        <v>1</v>
      </c>
      <c r="E124" s="1" t="str">
        <f t="shared" ca="1" si="59"/>
        <v>Health</v>
      </c>
      <c r="F124" s="1">
        <f t="shared" ca="1" si="60"/>
        <v>3</v>
      </c>
      <c r="G124" s="1" t="str">
        <f t="shared" ca="1" si="61"/>
        <v>B.ED</v>
      </c>
      <c r="H124" s="1">
        <f t="shared" ca="1" si="62"/>
        <v>1</v>
      </c>
      <c r="I124" s="1">
        <f t="shared" ca="1" si="54"/>
        <v>1</v>
      </c>
      <c r="J124" s="1">
        <f t="shared" ca="1" si="63"/>
        <v>34212</v>
      </c>
      <c r="K124" s="1">
        <f t="shared" ca="1" si="64"/>
        <v>3</v>
      </c>
      <c r="L124" s="1" t="str">
        <f t="shared" ca="1" si="65"/>
        <v>Nardas Nagar</v>
      </c>
      <c r="M124" s="1">
        <f t="shared" ca="1" si="92"/>
        <v>136848</v>
      </c>
      <c r="N124" s="1">
        <f t="shared" ca="1" si="66"/>
        <v>19569.915941026586</v>
      </c>
      <c r="O124" s="1">
        <f t="shared" ca="1" si="93"/>
        <v>16335.711498369228</v>
      </c>
      <c r="P124" s="1">
        <f t="shared" ca="1" si="67"/>
        <v>13714</v>
      </c>
      <c r="Q124" s="1">
        <f t="shared" ca="1" si="94"/>
        <v>20338.043816424655</v>
      </c>
      <c r="R124">
        <f t="shared" ca="1" si="95"/>
        <v>13186.535165557836</v>
      </c>
      <c r="S124" s="1">
        <f t="shared" ca="1" si="96"/>
        <v>166370.24666392707</v>
      </c>
      <c r="T124" s="1">
        <f t="shared" ca="1" si="97"/>
        <v>53621.959757451245</v>
      </c>
      <c r="U124" s="1">
        <f t="shared" ca="1" si="98"/>
        <v>112748.28690647583</v>
      </c>
      <c r="X124" s="33">
        <f t="shared" ca="1" si="69"/>
        <v>1</v>
      </c>
      <c r="Y124" s="33">
        <f t="shared" ca="1" si="70"/>
        <v>0</v>
      </c>
      <c r="Z124" s="33"/>
      <c r="AA124" s="33"/>
      <c r="AO124" s="33">
        <f t="shared" ca="1" si="71"/>
        <v>0</v>
      </c>
      <c r="AP124" s="33">
        <f t="shared" ca="1" si="72"/>
        <v>1</v>
      </c>
      <c r="AQ124" s="33">
        <f t="shared" ca="1" si="73"/>
        <v>0</v>
      </c>
      <c r="AR124" s="33">
        <f t="shared" ca="1" si="74"/>
        <v>0</v>
      </c>
      <c r="AS124" s="33">
        <f t="shared" ca="1" si="75"/>
        <v>0</v>
      </c>
      <c r="AT124" s="34">
        <f t="shared" ca="1" si="76"/>
        <v>0</v>
      </c>
      <c r="AU124" s="33"/>
      <c r="AV124" s="1"/>
      <c r="AW124" s="1"/>
      <c r="AX124" s="1"/>
      <c r="AY124" s="1"/>
      <c r="AZ124" s="1"/>
      <c r="BD124" s="34">
        <f ca="1">Table1[[#This Row],[Car Value]]/Table1[[#This Row],[Cars]]</f>
        <v>16335.711498369228</v>
      </c>
      <c r="BG124" s="34">
        <f t="shared" ca="1" si="77"/>
        <v>0</v>
      </c>
      <c r="BN124" s="16">
        <f ca="1">Table1[[#This Row],[Mortage Value]]/Table1[[#This Row],[Value of House]]</f>
        <v>0.14300476397920747</v>
      </c>
      <c r="BO124" s="1">
        <f t="shared" ca="1" si="68"/>
        <v>1</v>
      </c>
      <c r="BP124" s="1"/>
      <c r="BS124" s="33">
        <f t="shared" ca="1" si="86"/>
        <v>0</v>
      </c>
      <c r="BT124" s="33">
        <f t="shared" ca="1" si="87"/>
        <v>27854</v>
      </c>
      <c r="BU124" s="33">
        <f t="shared" ca="1" si="88"/>
        <v>0</v>
      </c>
      <c r="BV124" s="33">
        <f t="shared" ca="1" si="99"/>
        <v>0</v>
      </c>
      <c r="BW124" s="33">
        <f t="shared" ca="1" si="90"/>
        <v>0</v>
      </c>
      <c r="BX124" s="33">
        <f t="shared" ca="1" si="91"/>
        <v>0</v>
      </c>
      <c r="BZ124" s="33">
        <f t="shared" ca="1" si="78"/>
        <v>0</v>
      </c>
      <c r="CA124" s="33">
        <f t="shared" ca="1" si="79"/>
        <v>27854</v>
      </c>
      <c r="CB124" s="33">
        <f t="shared" ca="1" si="80"/>
        <v>0</v>
      </c>
      <c r="CC124" s="33">
        <f t="shared" ca="1" si="81"/>
        <v>0</v>
      </c>
      <c r="CD124" s="33">
        <f t="shared" ca="1" si="82"/>
        <v>0</v>
      </c>
      <c r="CE124" s="34">
        <f t="shared" ca="1" si="83"/>
        <v>0</v>
      </c>
      <c r="CG124" s="33">
        <f t="shared" ca="1" si="85"/>
        <v>1</v>
      </c>
      <c r="CH124" s="7"/>
      <c r="CJ124" s="34">
        <f t="shared" ca="1" si="84"/>
        <v>0</v>
      </c>
    </row>
    <row r="125" spans="1:88" x14ac:dyDescent="0.25">
      <c r="A125" s="1">
        <f t="shared" ca="1" si="55"/>
        <v>1</v>
      </c>
      <c r="B125" s="1" t="str">
        <f t="shared" ca="1" si="56"/>
        <v>Men</v>
      </c>
      <c r="C125" s="1">
        <f t="shared" ca="1" si="57"/>
        <v>32</v>
      </c>
      <c r="D125" s="1">
        <f t="shared" ca="1" si="58"/>
        <v>6</v>
      </c>
      <c r="E125" s="1" t="str">
        <f t="shared" ca="1" si="59"/>
        <v>Architecture</v>
      </c>
      <c r="F125" s="1">
        <f t="shared" ca="1" si="60"/>
        <v>1</v>
      </c>
      <c r="G125" s="1" t="str">
        <f t="shared" ca="1" si="61"/>
        <v>Doctor</v>
      </c>
      <c r="H125" s="1">
        <f t="shared" ca="1" si="62"/>
        <v>3</v>
      </c>
      <c r="I125" s="1">
        <f t="shared" ca="1" si="54"/>
        <v>1</v>
      </c>
      <c r="J125" s="1">
        <f t="shared" ca="1" si="63"/>
        <v>16950</v>
      </c>
      <c r="K125" s="1">
        <f t="shared" ca="1" si="64"/>
        <v>1</v>
      </c>
      <c r="L125" s="1" t="str">
        <f t="shared" ca="1" si="65"/>
        <v>Ganesh Nagar</v>
      </c>
      <c r="M125" s="1">
        <f t="shared" ca="1" si="92"/>
        <v>50850</v>
      </c>
      <c r="N125" s="1">
        <f t="shared" ca="1" si="66"/>
        <v>15077.218225954124</v>
      </c>
      <c r="O125" s="1">
        <f t="shared" ca="1" si="93"/>
        <v>14181.516504418321</v>
      </c>
      <c r="P125" s="1">
        <f t="shared" ca="1" si="67"/>
        <v>3449</v>
      </c>
      <c r="Q125" s="1">
        <f t="shared" ca="1" si="94"/>
        <v>31900.074901835989</v>
      </c>
      <c r="R125">
        <f t="shared" ca="1" si="95"/>
        <v>16754.78376470934</v>
      </c>
      <c r="S125" s="1">
        <f t="shared" ca="1" si="96"/>
        <v>81786.300269127663</v>
      </c>
      <c r="T125" s="1">
        <f t="shared" ca="1" si="97"/>
        <v>50426.293127790108</v>
      </c>
      <c r="U125" s="1">
        <f t="shared" ca="1" si="98"/>
        <v>31360.007141337555</v>
      </c>
      <c r="X125" s="33">
        <f t="shared" ca="1" si="69"/>
        <v>0</v>
      </c>
      <c r="Y125" s="33">
        <f t="shared" ca="1" si="70"/>
        <v>1</v>
      </c>
      <c r="Z125" s="33"/>
      <c r="AA125" s="33"/>
      <c r="AO125" s="33">
        <f t="shared" ca="1" si="71"/>
        <v>0</v>
      </c>
      <c r="AP125" s="33">
        <f t="shared" ca="1" si="72"/>
        <v>0</v>
      </c>
      <c r="AQ125" s="33">
        <f t="shared" ca="1" si="73"/>
        <v>1</v>
      </c>
      <c r="AR125" s="33">
        <f t="shared" ca="1" si="74"/>
        <v>0</v>
      </c>
      <c r="AS125" s="33">
        <f t="shared" ca="1" si="75"/>
        <v>0</v>
      </c>
      <c r="AT125" s="34">
        <f t="shared" ca="1" si="76"/>
        <v>0</v>
      </c>
      <c r="AU125" s="33"/>
      <c r="AV125" s="1"/>
      <c r="AW125" s="1"/>
      <c r="AX125" s="1"/>
      <c r="AY125" s="1"/>
      <c r="AZ125" s="1"/>
      <c r="BD125" s="34">
        <f ca="1">Table1[[#This Row],[Car Value]]/Table1[[#This Row],[Cars]]</f>
        <v>14181.516504418321</v>
      </c>
      <c r="BG125" s="34">
        <f t="shared" ca="1" si="77"/>
        <v>0</v>
      </c>
      <c r="BN125" s="16">
        <f ca="1">Table1[[#This Row],[Mortage Value]]/Table1[[#This Row],[Value of House]]</f>
        <v>0.29650379992043507</v>
      </c>
      <c r="BO125" s="1">
        <f t="shared" ca="1" si="68"/>
        <v>0</v>
      </c>
      <c r="BP125" s="1"/>
      <c r="BS125" s="33">
        <f t="shared" ca="1" si="86"/>
        <v>0</v>
      </c>
      <c r="BT125" s="33">
        <f t="shared" ca="1" si="87"/>
        <v>0</v>
      </c>
      <c r="BU125" s="33">
        <f t="shared" ca="1" si="88"/>
        <v>0</v>
      </c>
      <c r="BV125" s="33">
        <f t="shared" ca="1" si="99"/>
        <v>0</v>
      </c>
      <c r="BW125" s="33">
        <f t="shared" ca="1" si="90"/>
        <v>0</v>
      </c>
      <c r="BX125" s="33">
        <f t="shared" ca="1" si="91"/>
        <v>34212</v>
      </c>
      <c r="BZ125" s="33">
        <f t="shared" ca="1" si="78"/>
        <v>0</v>
      </c>
      <c r="CA125" s="33">
        <f t="shared" ca="1" si="79"/>
        <v>0</v>
      </c>
      <c r="CB125" s="33">
        <f t="shared" ca="1" si="80"/>
        <v>34212</v>
      </c>
      <c r="CC125" s="33">
        <f t="shared" ca="1" si="81"/>
        <v>0</v>
      </c>
      <c r="CD125" s="33">
        <f t="shared" ca="1" si="82"/>
        <v>0</v>
      </c>
      <c r="CE125" s="34">
        <f t="shared" ca="1" si="83"/>
        <v>0</v>
      </c>
      <c r="CG125" s="33">
        <f t="shared" ca="1" si="85"/>
        <v>1</v>
      </c>
      <c r="CH125" s="7"/>
      <c r="CJ125" s="34">
        <f t="shared" ca="1" si="84"/>
        <v>36</v>
      </c>
    </row>
    <row r="126" spans="1:88" x14ac:dyDescent="0.25">
      <c r="A126" s="1">
        <f t="shared" ca="1" si="55"/>
        <v>1</v>
      </c>
      <c r="B126" s="1" t="str">
        <f t="shared" ca="1" si="56"/>
        <v>Men</v>
      </c>
      <c r="C126" s="1">
        <f t="shared" ca="1" si="57"/>
        <v>43</v>
      </c>
      <c r="D126" s="1">
        <f t="shared" ca="1" si="58"/>
        <v>3</v>
      </c>
      <c r="E126" s="1" t="str">
        <f t="shared" ca="1" si="59"/>
        <v>Teaching</v>
      </c>
      <c r="F126" s="1">
        <f t="shared" ca="1" si="60"/>
        <v>2</v>
      </c>
      <c r="G126" s="1" t="str">
        <f t="shared" ca="1" si="61"/>
        <v>Civil Engineering</v>
      </c>
      <c r="H126" s="1">
        <f t="shared" ca="1" si="62"/>
        <v>4</v>
      </c>
      <c r="I126" s="1">
        <f t="shared" ca="1" si="54"/>
        <v>2</v>
      </c>
      <c r="J126" s="1">
        <f t="shared" ca="1" si="63"/>
        <v>17604</v>
      </c>
      <c r="K126" s="1">
        <f t="shared" ca="1" si="64"/>
        <v>2</v>
      </c>
      <c r="L126" s="1" t="str">
        <f t="shared" ca="1" si="65"/>
        <v>Tembhipada Road</v>
      </c>
      <c r="M126" s="1">
        <f t="shared" ca="1" si="92"/>
        <v>105624</v>
      </c>
      <c r="N126" s="1">
        <f t="shared" ca="1" si="66"/>
        <v>64312.669669817689</v>
      </c>
      <c r="O126" s="1">
        <f t="shared" ca="1" si="93"/>
        <v>17705.395966457425</v>
      </c>
      <c r="P126" s="1">
        <f t="shared" ca="1" si="67"/>
        <v>3006</v>
      </c>
      <c r="Q126" s="1">
        <f t="shared" ca="1" si="94"/>
        <v>27060.79303753555</v>
      </c>
      <c r="R126">
        <f t="shared" ca="1" si="95"/>
        <v>23875.886611386784</v>
      </c>
      <c r="S126" s="1">
        <f t="shared" ca="1" si="96"/>
        <v>147205.28257784422</v>
      </c>
      <c r="T126" s="1">
        <f t="shared" ca="1" si="97"/>
        <v>94379.462707353247</v>
      </c>
      <c r="U126" s="1">
        <f t="shared" ca="1" si="98"/>
        <v>52825.819870490974</v>
      </c>
      <c r="X126" s="33">
        <f t="shared" ca="1" si="69"/>
        <v>1</v>
      </c>
      <c r="Y126" s="33">
        <f t="shared" ca="1" si="70"/>
        <v>0</v>
      </c>
      <c r="Z126" s="33"/>
      <c r="AA126" s="33"/>
      <c r="AO126" s="33">
        <f t="shared" ca="1" si="71"/>
        <v>0</v>
      </c>
      <c r="AP126" s="33">
        <f t="shared" ca="1" si="72"/>
        <v>0</v>
      </c>
      <c r="AQ126" s="33">
        <f t="shared" ca="1" si="73"/>
        <v>0</v>
      </c>
      <c r="AR126" s="33">
        <f t="shared" ca="1" si="74"/>
        <v>0</v>
      </c>
      <c r="AS126" s="33">
        <f t="shared" ca="1" si="75"/>
        <v>1</v>
      </c>
      <c r="AT126" s="34">
        <f t="shared" ca="1" si="76"/>
        <v>0</v>
      </c>
      <c r="AU126" s="33"/>
      <c r="AV126" s="1"/>
      <c r="AW126" s="1"/>
      <c r="AX126" s="1"/>
      <c r="AY126" s="1"/>
      <c r="AZ126" s="1"/>
      <c r="BD126" s="34">
        <f ca="1">Table1[[#This Row],[Car Value]]/Table1[[#This Row],[Cars]]</f>
        <v>8852.6979832287125</v>
      </c>
      <c r="BG126" s="34">
        <f t="shared" ca="1" si="77"/>
        <v>0</v>
      </c>
      <c r="BN126" s="16">
        <f ca="1">Table1[[#This Row],[Mortage Value]]/Table1[[#This Row],[Value of House]]</f>
        <v>0.60888311056026745</v>
      </c>
      <c r="BO126" s="1">
        <f t="shared" ca="1" si="68"/>
        <v>0</v>
      </c>
      <c r="BP126" s="1"/>
      <c r="BS126" s="33">
        <f t="shared" ca="1" si="86"/>
        <v>16950</v>
      </c>
      <c r="BT126" s="33">
        <f t="shared" ca="1" si="87"/>
        <v>0</v>
      </c>
      <c r="BU126" s="33">
        <f t="shared" ca="1" si="88"/>
        <v>0</v>
      </c>
      <c r="BV126" s="33">
        <f t="shared" ca="1" si="99"/>
        <v>0</v>
      </c>
      <c r="BW126" s="33">
        <f t="shared" ca="1" si="90"/>
        <v>0</v>
      </c>
      <c r="BX126" s="33">
        <f t="shared" ca="1" si="91"/>
        <v>0</v>
      </c>
      <c r="BZ126" s="33">
        <f t="shared" ca="1" si="78"/>
        <v>0</v>
      </c>
      <c r="CA126" s="33">
        <f t="shared" ca="1" si="79"/>
        <v>0</v>
      </c>
      <c r="CB126" s="33">
        <f t="shared" ca="1" si="80"/>
        <v>0</v>
      </c>
      <c r="CC126" s="33">
        <f t="shared" ca="1" si="81"/>
        <v>0</v>
      </c>
      <c r="CD126" s="33">
        <f t="shared" ca="1" si="82"/>
        <v>16950</v>
      </c>
      <c r="CE126" s="34">
        <f t="shared" ca="1" si="83"/>
        <v>0</v>
      </c>
      <c r="CG126" s="33">
        <f t="shared" ca="1" si="85"/>
        <v>1</v>
      </c>
      <c r="CH126" s="7"/>
      <c r="CJ126" s="34">
        <f t="shared" ca="1" si="84"/>
        <v>42</v>
      </c>
    </row>
    <row r="127" spans="1:88" x14ac:dyDescent="0.25">
      <c r="A127" s="1">
        <f t="shared" ca="1" si="55"/>
        <v>1</v>
      </c>
      <c r="B127" s="1" t="str">
        <f t="shared" ca="1" si="56"/>
        <v>Men</v>
      </c>
      <c r="C127" s="1">
        <f t="shared" ca="1" si="57"/>
        <v>31</v>
      </c>
      <c r="D127" s="1">
        <f t="shared" ca="1" si="58"/>
        <v>5</v>
      </c>
      <c r="E127" s="1" t="str">
        <f t="shared" ca="1" si="59"/>
        <v xml:space="preserve">General work </v>
      </c>
      <c r="F127" s="1">
        <f t="shared" ca="1" si="60"/>
        <v>3</v>
      </c>
      <c r="G127" s="1" t="str">
        <f t="shared" ca="1" si="61"/>
        <v>B.ED</v>
      </c>
      <c r="H127" s="1">
        <f t="shared" ca="1" si="62"/>
        <v>2</v>
      </c>
      <c r="I127" s="1">
        <f t="shared" ca="1" si="54"/>
        <v>1</v>
      </c>
      <c r="J127" s="1">
        <f t="shared" ca="1" si="63"/>
        <v>34429</v>
      </c>
      <c r="K127" s="1">
        <f t="shared" ca="1" si="64"/>
        <v>3</v>
      </c>
      <c r="L127" s="1" t="str">
        <f t="shared" ca="1" si="65"/>
        <v>Nardas Nagar</v>
      </c>
      <c r="M127" s="1">
        <f t="shared" ca="1" si="92"/>
        <v>172145</v>
      </c>
      <c r="N127" s="1">
        <f t="shared" ca="1" si="66"/>
        <v>166448.11016799006</v>
      </c>
      <c r="O127" s="1">
        <f t="shared" ca="1" si="93"/>
        <v>14782.240505307393</v>
      </c>
      <c r="P127" s="1">
        <f t="shared" ca="1" si="67"/>
        <v>6029</v>
      </c>
      <c r="Q127" s="1">
        <f t="shared" ca="1" si="94"/>
        <v>12600.036876733151</v>
      </c>
      <c r="R127">
        <f t="shared" ca="1" si="95"/>
        <v>7278.3515529074321</v>
      </c>
      <c r="S127" s="1">
        <f t="shared" ca="1" si="96"/>
        <v>194205.59205821482</v>
      </c>
      <c r="T127" s="1">
        <f t="shared" ca="1" si="97"/>
        <v>185077.14704472321</v>
      </c>
      <c r="U127" s="1">
        <f t="shared" ca="1" si="98"/>
        <v>9128.4450134916115</v>
      </c>
      <c r="X127" s="33">
        <f t="shared" ca="1" si="69"/>
        <v>1</v>
      </c>
      <c r="Y127" s="33">
        <f t="shared" ca="1" si="70"/>
        <v>0</v>
      </c>
      <c r="Z127" s="33"/>
      <c r="AA127" s="33"/>
      <c r="AO127" s="33">
        <f t="shared" ca="1" si="71"/>
        <v>1</v>
      </c>
      <c r="AP127" s="33">
        <f t="shared" ca="1" si="72"/>
        <v>0</v>
      </c>
      <c r="AQ127" s="33">
        <f t="shared" ca="1" si="73"/>
        <v>0</v>
      </c>
      <c r="AR127" s="33">
        <f t="shared" ca="1" si="74"/>
        <v>0</v>
      </c>
      <c r="AS127" s="33">
        <f t="shared" ca="1" si="75"/>
        <v>0</v>
      </c>
      <c r="AT127" s="34">
        <f t="shared" ca="1" si="76"/>
        <v>0</v>
      </c>
      <c r="AU127" s="33"/>
      <c r="AV127" s="1"/>
      <c r="AW127" s="1"/>
      <c r="AX127" s="1"/>
      <c r="AY127" s="1"/>
      <c r="AZ127" s="1"/>
      <c r="BD127" s="34">
        <f ca="1">Table1[[#This Row],[Car Value]]/Table1[[#This Row],[Cars]]</f>
        <v>14782.240505307393</v>
      </c>
      <c r="BG127" s="34">
        <f t="shared" ca="1" si="77"/>
        <v>0</v>
      </c>
      <c r="BN127" s="16">
        <f ca="1">Table1[[#This Row],[Mortage Value]]/Table1[[#This Row],[Value of House]]</f>
        <v>0.96690644612384946</v>
      </c>
      <c r="BO127" s="1">
        <f t="shared" ca="1" si="68"/>
        <v>0</v>
      </c>
      <c r="BP127" s="1"/>
      <c r="BS127" s="33">
        <f t="shared" ca="1" si="86"/>
        <v>0</v>
      </c>
      <c r="BT127" s="33">
        <f t="shared" ca="1" si="87"/>
        <v>0</v>
      </c>
      <c r="BU127" s="33">
        <f t="shared" ca="1" si="88"/>
        <v>0</v>
      </c>
      <c r="BV127" s="33">
        <f t="shared" ca="1" si="99"/>
        <v>0</v>
      </c>
      <c r="BW127" s="33">
        <f t="shared" ca="1" si="90"/>
        <v>0</v>
      </c>
      <c r="BX127" s="33">
        <f t="shared" ca="1" si="91"/>
        <v>0</v>
      </c>
      <c r="BZ127" s="33">
        <f t="shared" ca="1" si="78"/>
        <v>17604</v>
      </c>
      <c r="CA127" s="33">
        <f t="shared" ca="1" si="79"/>
        <v>0</v>
      </c>
      <c r="CB127" s="33">
        <f t="shared" ca="1" si="80"/>
        <v>0</v>
      </c>
      <c r="CC127" s="33">
        <f t="shared" ca="1" si="81"/>
        <v>0</v>
      </c>
      <c r="CD127" s="33">
        <f t="shared" ca="1" si="82"/>
        <v>0</v>
      </c>
      <c r="CE127" s="34">
        <f t="shared" ca="1" si="83"/>
        <v>0</v>
      </c>
      <c r="CG127" s="33">
        <f t="shared" ca="1" si="85"/>
        <v>1</v>
      </c>
      <c r="CH127" s="7"/>
      <c r="CJ127" s="34">
        <f t="shared" ca="1" si="84"/>
        <v>32</v>
      </c>
    </row>
    <row r="128" spans="1:88" x14ac:dyDescent="0.25">
      <c r="A128" s="1">
        <f t="shared" ca="1" si="55"/>
        <v>2</v>
      </c>
      <c r="B128" s="1" t="str">
        <f t="shared" ca="1" si="56"/>
        <v>Women</v>
      </c>
      <c r="C128" s="1">
        <f t="shared" ca="1" si="57"/>
        <v>26</v>
      </c>
      <c r="D128" s="1">
        <f t="shared" ca="1" si="58"/>
        <v>6</v>
      </c>
      <c r="E128" s="1" t="str">
        <f t="shared" ca="1" si="59"/>
        <v>Architecture</v>
      </c>
      <c r="F128" s="1">
        <f t="shared" ca="1" si="60"/>
        <v>1</v>
      </c>
      <c r="G128" s="1" t="str">
        <f t="shared" ca="1" si="61"/>
        <v>Doctor</v>
      </c>
      <c r="H128" s="1">
        <f t="shared" ca="1" si="62"/>
        <v>4</v>
      </c>
      <c r="I128" s="1">
        <f t="shared" ca="1" si="54"/>
        <v>2</v>
      </c>
      <c r="J128" s="1">
        <f t="shared" ca="1" si="63"/>
        <v>34625</v>
      </c>
      <c r="K128" s="1">
        <f t="shared" ca="1" si="64"/>
        <v>1</v>
      </c>
      <c r="L128" s="1" t="str">
        <f t="shared" ca="1" si="65"/>
        <v>Ganesh Nagar</v>
      </c>
      <c r="M128" s="1">
        <f t="shared" ca="1" si="92"/>
        <v>138500</v>
      </c>
      <c r="N128" s="1">
        <f t="shared" ca="1" si="66"/>
        <v>130946.53725400601</v>
      </c>
      <c r="O128" s="1">
        <f t="shared" ca="1" si="93"/>
        <v>16818.515849149644</v>
      </c>
      <c r="P128" s="1">
        <f t="shared" ca="1" si="67"/>
        <v>4220</v>
      </c>
      <c r="Q128" s="1">
        <f t="shared" ca="1" si="94"/>
        <v>58976.664321802135</v>
      </c>
      <c r="R128">
        <f t="shared" ca="1" si="95"/>
        <v>7189.0288631531193</v>
      </c>
      <c r="S128" s="1">
        <f t="shared" ca="1" si="96"/>
        <v>162507.54471230277</v>
      </c>
      <c r="T128" s="1">
        <f t="shared" ca="1" si="97"/>
        <v>194143.20157580817</v>
      </c>
      <c r="U128" s="1">
        <f t="shared" ca="1" si="98"/>
        <v>-31635.656863505399</v>
      </c>
      <c r="X128" s="33">
        <f t="shared" ca="1" si="69"/>
        <v>1</v>
      </c>
      <c r="Y128" s="33">
        <f t="shared" ca="1" si="70"/>
        <v>0</v>
      </c>
      <c r="Z128" s="33"/>
      <c r="AA128" s="33"/>
      <c r="AO128" s="33">
        <f t="shared" ca="1" si="71"/>
        <v>0</v>
      </c>
      <c r="AP128" s="33">
        <f t="shared" ca="1" si="72"/>
        <v>0</v>
      </c>
      <c r="AQ128" s="33">
        <f t="shared" ca="1" si="73"/>
        <v>0</v>
      </c>
      <c r="AR128" s="33">
        <f t="shared" ca="1" si="74"/>
        <v>0</v>
      </c>
      <c r="AS128" s="33">
        <f t="shared" ca="1" si="75"/>
        <v>0</v>
      </c>
      <c r="AT128" s="34">
        <f t="shared" ca="1" si="76"/>
        <v>0</v>
      </c>
      <c r="AU128" s="33"/>
      <c r="AV128" s="1"/>
      <c r="AW128" s="1"/>
      <c r="AX128" s="1"/>
      <c r="AY128" s="1"/>
      <c r="AZ128" s="1"/>
      <c r="BD128" s="34">
        <f ca="1">Table1[[#This Row],[Car Value]]/Table1[[#This Row],[Cars]]</f>
        <v>8409.257924574822</v>
      </c>
      <c r="BG128" s="34">
        <f t="shared" ca="1" si="77"/>
        <v>0</v>
      </c>
      <c r="BN128" s="16">
        <f ca="1">Table1[[#This Row],[Mortage Value]]/Table1[[#This Row],[Value of House]]</f>
        <v>0.94546236284480867</v>
      </c>
      <c r="BO128" s="1">
        <f t="shared" ca="1" si="68"/>
        <v>0</v>
      </c>
      <c r="BP128" s="1"/>
      <c r="BS128" s="33">
        <f t="shared" ca="1" si="86"/>
        <v>0</v>
      </c>
      <c r="BT128" s="33">
        <f t="shared" ca="1" si="87"/>
        <v>0</v>
      </c>
      <c r="BU128" s="33">
        <f t="shared" ca="1" si="88"/>
        <v>0</v>
      </c>
      <c r="BV128" s="33">
        <f t="shared" ca="1" si="99"/>
        <v>0</v>
      </c>
      <c r="BW128" s="33">
        <f t="shared" ca="1" si="90"/>
        <v>0</v>
      </c>
      <c r="BX128" s="33">
        <f t="shared" ca="1" si="91"/>
        <v>34429</v>
      </c>
      <c r="BZ128" s="33">
        <f t="shared" ca="1" si="78"/>
        <v>0</v>
      </c>
      <c r="CA128" s="33">
        <f t="shared" ca="1" si="79"/>
        <v>0</v>
      </c>
      <c r="CB128" s="33">
        <f t="shared" ca="1" si="80"/>
        <v>0</v>
      </c>
      <c r="CC128" s="33">
        <f t="shared" ca="1" si="81"/>
        <v>0</v>
      </c>
      <c r="CD128" s="33">
        <f t="shared" ca="1" si="82"/>
        <v>0</v>
      </c>
      <c r="CE128" s="34">
        <f t="shared" ca="1" si="83"/>
        <v>0</v>
      </c>
      <c r="CG128" s="33">
        <f t="shared" ca="1" si="85"/>
        <v>1</v>
      </c>
      <c r="CH128" s="7"/>
      <c r="CJ128" s="34">
        <f t="shared" ca="1" si="84"/>
        <v>43</v>
      </c>
    </row>
    <row r="129" spans="1:88" x14ac:dyDescent="0.25">
      <c r="A129" s="1">
        <f t="shared" ca="1" si="55"/>
        <v>2</v>
      </c>
      <c r="B129" s="1" t="str">
        <f t="shared" ca="1" si="56"/>
        <v>Women</v>
      </c>
      <c r="C129" s="1">
        <f t="shared" ca="1" si="57"/>
        <v>45</v>
      </c>
      <c r="D129" s="1">
        <f t="shared" ca="1" si="58"/>
        <v>2</v>
      </c>
      <c r="E129" s="1" t="str">
        <f t="shared" ca="1" si="59"/>
        <v>Construction</v>
      </c>
      <c r="F129" s="1">
        <f t="shared" ca="1" si="60"/>
        <v>6</v>
      </c>
      <c r="G129" s="1" t="str">
        <f t="shared" ca="1" si="61"/>
        <v>Architech</v>
      </c>
      <c r="H129" s="1">
        <f t="shared" ca="1" si="62"/>
        <v>1</v>
      </c>
      <c r="I129" s="1">
        <f t="shared" ca="1" si="54"/>
        <v>1</v>
      </c>
      <c r="J129" s="1">
        <f t="shared" ca="1" si="63"/>
        <v>16209</v>
      </c>
      <c r="K129" s="1">
        <f t="shared" ca="1" si="64"/>
        <v>3</v>
      </c>
      <c r="L129" s="1" t="str">
        <f t="shared" ca="1" si="65"/>
        <v>Nardas Nagar</v>
      </c>
      <c r="M129" s="1">
        <f t="shared" ca="1" si="92"/>
        <v>81045</v>
      </c>
      <c r="N129" s="1">
        <f t="shared" ca="1" si="66"/>
        <v>2453.7983857855002</v>
      </c>
      <c r="O129" s="1">
        <f t="shared" ca="1" si="93"/>
        <v>10004.892113313359</v>
      </c>
      <c r="P129" s="1">
        <f t="shared" ca="1" si="67"/>
        <v>6357</v>
      </c>
      <c r="Q129" s="1">
        <f t="shared" ca="1" si="94"/>
        <v>7269.9663980858741</v>
      </c>
      <c r="R129">
        <f t="shared" ca="1" si="95"/>
        <v>5947.5081794053722</v>
      </c>
      <c r="S129" s="1">
        <f t="shared" ca="1" si="96"/>
        <v>96997.400292718725</v>
      </c>
      <c r="T129" s="1">
        <f t="shared" ca="1" si="97"/>
        <v>16080.764783871375</v>
      </c>
      <c r="U129" s="1">
        <f t="shared" ca="1" si="98"/>
        <v>80916.63550884735</v>
      </c>
      <c r="X129" s="33">
        <f t="shared" ca="1" si="69"/>
        <v>0</v>
      </c>
      <c r="Y129" s="33">
        <f t="shared" ca="1" si="70"/>
        <v>1</v>
      </c>
      <c r="Z129" s="33"/>
      <c r="AA129" s="33"/>
      <c r="AO129" s="33">
        <f t="shared" ca="1" si="71"/>
        <v>0</v>
      </c>
      <c r="AP129" s="33">
        <f t="shared" ca="1" si="72"/>
        <v>0</v>
      </c>
      <c r="AQ129" s="33">
        <f t="shared" ca="1" si="73"/>
        <v>0</v>
      </c>
      <c r="AR129" s="33">
        <f t="shared" ca="1" si="74"/>
        <v>0</v>
      </c>
      <c r="AS129" s="33">
        <f t="shared" ca="1" si="75"/>
        <v>1</v>
      </c>
      <c r="AT129" s="34">
        <f t="shared" ca="1" si="76"/>
        <v>0</v>
      </c>
      <c r="AU129" s="33"/>
      <c r="AV129" s="1"/>
      <c r="AW129" s="1"/>
      <c r="AX129" s="1"/>
      <c r="AY129" s="1"/>
      <c r="AZ129" s="1"/>
      <c r="BD129" s="34">
        <f ca="1">Table1[[#This Row],[Car Value]]/Table1[[#This Row],[Cars]]</f>
        <v>10004.892113313359</v>
      </c>
      <c r="BG129" s="34">
        <f t="shared" ca="1" si="77"/>
        <v>0</v>
      </c>
      <c r="BN129" s="16">
        <f ca="1">Table1[[#This Row],[Mortage Value]]/Table1[[#This Row],[Value of House]]</f>
        <v>3.0276986683762108E-2</v>
      </c>
      <c r="BO129" s="1">
        <f t="shared" ca="1" si="68"/>
        <v>1</v>
      </c>
      <c r="BP129" s="1"/>
      <c r="BS129" s="33">
        <f t="shared" ca="1" si="86"/>
        <v>34625</v>
      </c>
      <c r="BT129" s="33">
        <f t="shared" ca="1" si="87"/>
        <v>0</v>
      </c>
      <c r="BU129" s="33">
        <f t="shared" ca="1" si="88"/>
        <v>0</v>
      </c>
      <c r="BV129" s="33">
        <f t="shared" ca="1" si="99"/>
        <v>0</v>
      </c>
      <c r="BW129" s="33">
        <f t="shared" ca="1" si="90"/>
        <v>0</v>
      </c>
      <c r="BX129" s="33">
        <f t="shared" ca="1" si="91"/>
        <v>0</v>
      </c>
      <c r="BZ129" s="33">
        <f t="shared" ca="1" si="78"/>
        <v>0</v>
      </c>
      <c r="CA129" s="33">
        <f t="shared" ca="1" si="79"/>
        <v>0</v>
      </c>
      <c r="CB129" s="33">
        <f t="shared" ca="1" si="80"/>
        <v>0</v>
      </c>
      <c r="CC129" s="33">
        <f t="shared" ca="1" si="81"/>
        <v>0</v>
      </c>
      <c r="CD129" s="33">
        <f t="shared" ca="1" si="82"/>
        <v>34625</v>
      </c>
      <c r="CE129" s="34">
        <f t="shared" ca="1" si="83"/>
        <v>0</v>
      </c>
      <c r="CG129" s="33">
        <f t="shared" ca="1" si="85"/>
        <v>1</v>
      </c>
      <c r="CH129" s="7"/>
      <c r="CJ129" s="34">
        <f t="shared" ca="1" si="84"/>
        <v>31</v>
      </c>
    </row>
    <row r="130" spans="1:88" x14ac:dyDescent="0.25">
      <c r="A130" s="1">
        <f t="shared" ca="1" si="55"/>
        <v>2</v>
      </c>
      <c r="B130" s="1" t="str">
        <f t="shared" ca="1" si="56"/>
        <v>Women</v>
      </c>
      <c r="C130" s="1">
        <f t="shared" ca="1" si="57"/>
        <v>33</v>
      </c>
      <c r="D130" s="1">
        <f t="shared" ca="1" si="58"/>
        <v>2</v>
      </c>
      <c r="E130" s="1" t="str">
        <f t="shared" ca="1" si="59"/>
        <v>Construction</v>
      </c>
      <c r="F130" s="1">
        <f t="shared" ca="1" si="60"/>
        <v>2</v>
      </c>
      <c r="G130" s="1" t="str">
        <f t="shared" ca="1" si="61"/>
        <v>Civil Engineering</v>
      </c>
      <c r="H130" s="1">
        <f t="shared" ca="1" si="62"/>
        <v>0</v>
      </c>
      <c r="I130" s="1">
        <f t="shared" ca="1" si="54"/>
        <v>2</v>
      </c>
      <c r="J130" s="1">
        <f t="shared" ca="1" si="63"/>
        <v>18463</v>
      </c>
      <c r="K130" s="1">
        <f t="shared" ca="1" si="64"/>
        <v>1</v>
      </c>
      <c r="L130" s="1" t="str">
        <f t="shared" ca="1" si="65"/>
        <v>Ganesh Nagar</v>
      </c>
      <c r="M130" s="1">
        <f t="shared" ca="1" si="92"/>
        <v>92315</v>
      </c>
      <c r="N130" s="1">
        <f t="shared" ca="1" si="66"/>
        <v>44925.916039856049</v>
      </c>
      <c r="O130" s="1">
        <f t="shared" ca="1" si="93"/>
        <v>29197.041218820861</v>
      </c>
      <c r="P130" s="1">
        <f t="shared" ca="1" si="67"/>
        <v>18030</v>
      </c>
      <c r="Q130" s="1">
        <f t="shared" ca="1" si="94"/>
        <v>1197.7405252797248</v>
      </c>
      <c r="R130">
        <f t="shared" ca="1" si="95"/>
        <v>4668.9905710680159</v>
      </c>
      <c r="S130" s="1">
        <f t="shared" ca="1" si="96"/>
        <v>126181.03178988888</v>
      </c>
      <c r="T130" s="1">
        <f t="shared" ca="1" si="97"/>
        <v>64153.656565135774</v>
      </c>
      <c r="U130" s="1">
        <f t="shared" ca="1" si="98"/>
        <v>62027.375224753101</v>
      </c>
      <c r="X130" s="33">
        <f t="shared" ca="1" si="69"/>
        <v>0</v>
      </c>
      <c r="Y130" s="33">
        <f t="shared" ca="1" si="70"/>
        <v>1</v>
      </c>
      <c r="Z130" s="33"/>
      <c r="AA130" s="33"/>
      <c r="AO130" s="33">
        <f t="shared" ca="1" si="71"/>
        <v>0</v>
      </c>
      <c r="AP130" s="33">
        <f t="shared" ca="1" si="72"/>
        <v>0</v>
      </c>
      <c r="AQ130" s="33">
        <f t="shared" ca="1" si="73"/>
        <v>0</v>
      </c>
      <c r="AR130" s="33">
        <f t="shared" ca="1" si="74"/>
        <v>1</v>
      </c>
      <c r="AS130" s="33">
        <f t="shared" ca="1" si="75"/>
        <v>0</v>
      </c>
      <c r="AT130" s="34">
        <f t="shared" ca="1" si="76"/>
        <v>0</v>
      </c>
      <c r="AU130" s="33"/>
      <c r="AV130" s="1"/>
      <c r="AW130" s="1"/>
      <c r="AX130" s="1"/>
      <c r="AY130" s="1"/>
      <c r="AZ130" s="1"/>
      <c r="BD130" s="34">
        <f ca="1">Table1[[#This Row],[Car Value]]/Table1[[#This Row],[Cars]]</f>
        <v>14598.520609410431</v>
      </c>
      <c r="BG130" s="34">
        <f t="shared" ca="1" si="77"/>
        <v>0</v>
      </c>
      <c r="BN130" s="16">
        <f ca="1">Table1[[#This Row],[Mortage Value]]/Table1[[#This Row],[Value of House]]</f>
        <v>0.48665889660245948</v>
      </c>
      <c r="BO130" s="1">
        <f t="shared" ca="1" si="68"/>
        <v>0</v>
      </c>
      <c r="BP130" s="1"/>
      <c r="BS130" s="33">
        <f t="shared" ca="1" si="86"/>
        <v>0</v>
      </c>
      <c r="BT130" s="33">
        <f t="shared" ca="1" si="87"/>
        <v>0</v>
      </c>
      <c r="BU130" s="33">
        <f t="shared" ca="1" si="88"/>
        <v>0</v>
      </c>
      <c r="BV130" s="33">
        <f t="shared" ca="1" si="99"/>
        <v>0</v>
      </c>
      <c r="BW130" s="33">
        <f t="shared" ca="1" si="90"/>
        <v>0</v>
      </c>
      <c r="BX130" s="33">
        <f t="shared" ca="1" si="91"/>
        <v>16209</v>
      </c>
      <c r="BZ130" s="33">
        <f t="shared" ca="1" si="78"/>
        <v>0</v>
      </c>
      <c r="CA130" s="33">
        <f t="shared" ca="1" si="79"/>
        <v>0</v>
      </c>
      <c r="CB130" s="33">
        <f t="shared" ca="1" si="80"/>
        <v>0</v>
      </c>
      <c r="CC130" s="33">
        <f t="shared" ca="1" si="81"/>
        <v>16209</v>
      </c>
      <c r="CD130" s="33">
        <f t="shared" ca="1" si="82"/>
        <v>0</v>
      </c>
      <c r="CE130" s="34">
        <f t="shared" ca="1" si="83"/>
        <v>0</v>
      </c>
      <c r="CG130" s="33">
        <f t="shared" ca="1" si="85"/>
        <v>1</v>
      </c>
      <c r="CH130" s="7"/>
      <c r="CJ130" s="34">
        <f t="shared" ca="1" si="84"/>
        <v>0</v>
      </c>
    </row>
    <row r="131" spans="1:88" x14ac:dyDescent="0.25">
      <c r="A131" s="1">
        <f t="shared" ca="1" si="55"/>
        <v>1</v>
      </c>
      <c r="B131" s="1" t="str">
        <f t="shared" ca="1" si="56"/>
        <v>Men</v>
      </c>
      <c r="C131" s="1">
        <f t="shared" ca="1" si="57"/>
        <v>31</v>
      </c>
      <c r="D131" s="1">
        <f t="shared" ca="1" si="58"/>
        <v>5</v>
      </c>
      <c r="E131" s="1" t="str">
        <f t="shared" ca="1" si="59"/>
        <v xml:space="preserve">General work </v>
      </c>
      <c r="F131" s="1">
        <f t="shared" ca="1" si="60"/>
        <v>2</v>
      </c>
      <c r="G131" s="1" t="str">
        <f t="shared" ca="1" si="61"/>
        <v>Civil Engineering</v>
      </c>
      <c r="H131" s="1">
        <f t="shared" ca="1" si="62"/>
        <v>0</v>
      </c>
      <c r="I131" s="1">
        <f t="shared" ca="1" si="54"/>
        <v>1</v>
      </c>
      <c r="J131" s="1">
        <f t="shared" ca="1" si="63"/>
        <v>31293</v>
      </c>
      <c r="K131" s="1">
        <f t="shared" ca="1" si="64"/>
        <v>1</v>
      </c>
      <c r="L131" s="1" t="str">
        <f t="shared" ca="1" si="65"/>
        <v>Ganesh Nagar</v>
      </c>
      <c r="M131" s="1">
        <f t="shared" ca="1" si="92"/>
        <v>93879</v>
      </c>
      <c r="N131" s="1">
        <f t="shared" ca="1" si="66"/>
        <v>73156.89291568652</v>
      </c>
      <c r="O131" s="1">
        <f t="shared" ca="1" si="93"/>
        <v>23062.589368586378</v>
      </c>
      <c r="P131" s="1">
        <f t="shared" ca="1" si="67"/>
        <v>19912</v>
      </c>
      <c r="Q131" s="1">
        <f t="shared" ca="1" si="94"/>
        <v>29959.028550285093</v>
      </c>
      <c r="R131">
        <f t="shared" ca="1" si="95"/>
        <v>1188.6567703493793</v>
      </c>
      <c r="S131" s="1">
        <f t="shared" ca="1" si="96"/>
        <v>118130.24613893575</v>
      </c>
      <c r="T131" s="1">
        <f t="shared" ca="1" si="97"/>
        <v>123027.92146597161</v>
      </c>
      <c r="U131" s="1">
        <f t="shared" ca="1" si="98"/>
        <v>-4897.6753270358604</v>
      </c>
      <c r="X131" s="33">
        <f t="shared" ca="1" si="69"/>
        <v>0</v>
      </c>
      <c r="Y131" s="33">
        <f t="shared" ca="1" si="70"/>
        <v>1</v>
      </c>
      <c r="Z131" s="33"/>
      <c r="AA131" s="33"/>
      <c r="AO131" s="33">
        <f t="shared" ca="1" si="71"/>
        <v>0</v>
      </c>
      <c r="AP131" s="33">
        <f t="shared" ca="1" si="72"/>
        <v>0</v>
      </c>
      <c r="AQ131" s="33">
        <f t="shared" ca="1" si="73"/>
        <v>0</v>
      </c>
      <c r="AR131" s="33">
        <f t="shared" ca="1" si="74"/>
        <v>1</v>
      </c>
      <c r="AS131" s="33">
        <f t="shared" ca="1" si="75"/>
        <v>0</v>
      </c>
      <c r="AT131" s="34">
        <f t="shared" ca="1" si="76"/>
        <v>0</v>
      </c>
      <c r="AU131" s="33"/>
      <c r="AV131" s="1"/>
      <c r="AW131" s="1"/>
      <c r="AX131" s="1"/>
      <c r="AY131" s="1"/>
      <c r="AZ131" s="1"/>
      <c r="BD131" s="34">
        <f ca="1">Table1[[#This Row],[Car Value]]/Table1[[#This Row],[Cars]]</f>
        <v>23062.589368586378</v>
      </c>
      <c r="BG131" s="34">
        <f t="shared" ca="1" si="77"/>
        <v>0</v>
      </c>
      <c r="BN131" s="16">
        <f ca="1">Table1[[#This Row],[Mortage Value]]/Table1[[#This Row],[Value of House]]</f>
        <v>0.77926791844487608</v>
      </c>
      <c r="BO131" s="1">
        <f t="shared" ca="1" si="68"/>
        <v>0</v>
      </c>
      <c r="BP131" s="1"/>
      <c r="BS131" s="33">
        <f t="shared" ca="1" si="86"/>
        <v>18463</v>
      </c>
      <c r="BT131" s="33">
        <f t="shared" ca="1" si="87"/>
        <v>0</v>
      </c>
      <c r="BU131" s="33">
        <f t="shared" ca="1" si="88"/>
        <v>0</v>
      </c>
      <c r="BV131" s="33">
        <f t="shared" ca="1" si="99"/>
        <v>0</v>
      </c>
      <c r="BW131" s="33">
        <f t="shared" ca="1" si="90"/>
        <v>0</v>
      </c>
      <c r="BX131" s="33">
        <f t="shared" ca="1" si="91"/>
        <v>0</v>
      </c>
      <c r="BZ131" s="33">
        <f t="shared" ca="1" si="78"/>
        <v>0</v>
      </c>
      <c r="CA131" s="33">
        <f t="shared" ca="1" si="79"/>
        <v>0</v>
      </c>
      <c r="CB131" s="33">
        <f t="shared" ca="1" si="80"/>
        <v>0</v>
      </c>
      <c r="CC131" s="33">
        <f t="shared" ca="1" si="81"/>
        <v>18463</v>
      </c>
      <c r="CD131" s="33">
        <f t="shared" ca="1" si="82"/>
        <v>0</v>
      </c>
      <c r="CE131" s="34">
        <f t="shared" ca="1" si="83"/>
        <v>0</v>
      </c>
      <c r="CG131" s="33">
        <f t="shared" ca="1" si="85"/>
        <v>1</v>
      </c>
      <c r="CH131" s="7"/>
      <c r="CJ131" s="34">
        <f t="shared" ca="1" si="84"/>
        <v>45</v>
      </c>
    </row>
    <row r="132" spans="1:88" x14ac:dyDescent="0.25">
      <c r="A132" s="1">
        <f t="shared" ca="1" si="55"/>
        <v>2</v>
      </c>
      <c r="B132" s="1" t="str">
        <f t="shared" ca="1" si="56"/>
        <v>Women</v>
      </c>
      <c r="C132" s="1">
        <f t="shared" ca="1" si="57"/>
        <v>43</v>
      </c>
      <c r="D132" s="1">
        <f t="shared" ca="1" si="58"/>
        <v>6</v>
      </c>
      <c r="E132" s="1" t="str">
        <f t="shared" ca="1" si="59"/>
        <v>Architecture</v>
      </c>
      <c r="F132" s="1">
        <f t="shared" ca="1" si="60"/>
        <v>4</v>
      </c>
      <c r="G132" s="1" t="str">
        <f t="shared" ca="1" si="61"/>
        <v>IT Engineering</v>
      </c>
      <c r="H132" s="1">
        <f t="shared" ca="1" si="62"/>
        <v>0</v>
      </c>
      <c r="I132" s="1">
        <f t="shared" ca="1" si="54"/>
        <v>2</v>
      </c>
      <c r="J132" s="1">
        <f t="shared" ca="1" si="63"/>
        <v>33550</v>
      </c>
      <c r="K132" s="1">
        <f t="shared" ca="1" si="64"/>
        <v>4</v>
      </c>
      <c r="L132" s="1" t="str">
        <f t="shared" ca="1" si="65"/>
        <v>Sarvoday Nagar</v>
      </c>
      <c r="M132" s="1">
        <f t="shared" ca="1" si="92"/>
        <v>201300</v>
      </c>
      <c r="N132" s="1">
        <f t="shared" ca="1" si="66"/>
        <v>162183.19703852726</v>
      </c>
      <c r="O132" s="1">
        <f t="shared" ca="1" si="93"/>
        <v>51288.909082561018</v>
      </c>
      <c r="P132" s="1">
        <f t="shared" ca="1" si="67"/>
        <v>1729</v>
      </c>
      <c r="Q132" s="1">
        <f t="shared" ca="1" si="94"/>
        <v>2400.5698101192979</v>
      </c>
      <c r="R132">
        <f t="shared" ca="1" si="95"/>
        <v>5644.9189095857882</v>
      </c>
      <c r="S132" s="1">
        <f t="shared" ca="1" si="96"/>
        <v>258233.82799214683</v>
      </c>
      <c r="T132" s="1">
        <f t="shared" ca="1" si="97"/>
        <v>166312.76684864657</v>
      </c>
      <c r="U132" s="1">
        <f t="shared" ca="1" si="98"/>
        <v>91921.061143500265</v>
      </c>
      <c r="X132" s="33">
        <f t="shared" ca="1" si="69"/>
        <v>1</v>
      </c>
      <c r="Y132" s="33">
        <f t="shared" ca="1" si="70"/>
        <v>0</v>
      </c>
      <c r="Z132" s="33"/>
      <c r="AA132" s="33"/>
      <c r="AO132" s="33">
        <f t="shared" ca="1" si="71"/>
        <v>0</v>
      </c>
      <c r="AP132" s="33">
        <f t="shared" ca="1" si="72"/>
        <v>0</v>
      </c>
      <c r="AQ132" s="33">
        <f t="shared" ca="1" si="73"/>
        <v>0</v>
      </c>
      <c r="AR132" s="33">
        <f t="shared" ca="1" si="74"/>
        <v>0</v>
      </c>
      <c r="AS132" s="33">
        <f t="shared" ca="1" si="75"/>
        <v>0</v>
      </c>
      <c r="AT132" s="34">
        <f t="shared" ca="1" si="76"/>
        <v>0</v>
      </c>
      <c r="AU132" s="33"/>
      <c r="AV132" s="1"/>
      <c r="AW132" s="1"/>
      <c r="AX132" s="1"/>
      <c r="AY132" s="1"/>
      <c r="AZ132" s="1"/>
      <c r="BD132" s="34">
        <f ca="1">Table1[[#This Row],[Car Value]]/Table1[[#This Row],[Cars]]</f>
        <v>25644.454541280509</v>
      </c>
      <c r="BG132" s="34">
        <f t="shared" ca="1" si="77"/>
        <v>0</v>
      </c>
      <c r="BN132" s="16">
        <f ca="1">Table1[[#This Row],[Mortage Value]]/Table1[[#This Row],[Value of House]]</f>
        <v>0.80567907122964366</v>
      </c>
      <c r="BO132" s="1">
        <f t="shared" ca="1" si="68"/>
        <v>0</v>
      </c>
      <c r="BP132" s="1"/>
      <c r="BS132" s="33">
        <f t="shared" ca="1" si="86"/>
        <v>31293</v>
      </c>
      <c r="BT132" s="33">
        <f t="shared" ca="1" si="87"/>
        <v>0</v>
      </c>
      <c r="BU132" s="33">
        <f t="shared" ca="1" si="88"/>
        <v>0</v>
      </c>
      <c r="BV132" s="33">
        <f t="shared" ca="1" si="99"/>
        <v>0</v>
      </c>
      <c r="BW132" s="33">
        <f t="shared" ca="1" si="90"/>
        <v>0</v>
      </c>
      <c r="BX132" s="33">
        <f t="shared" ca="1" si="91"/>
        <v>0</v>
      </c>
      <c r="BZ132" s="33">
        <f t="shared" ca="1" si="78"/>
        <v>0</v>
      </c>
      <c r="CA132" s="33">
        <f t="shared" ca="1" si="79"/>
        <v>0</v>
      </c>
      <c r="CB132" s="33">
        <f t="shared" ca="1" si="80"/>
        <v>0</v>
      </c>
      <c r="CC132" s="33">
        <f t="shared" ca="1" si="81"/>
        <v>0</v>
      </c>
      <c r="CD132" s="33">
        <f t="shared" ca="1" si="82"/>
        <v>0</v>
      </c>
      <c r="CE132" s="34">
        <f t="shared" ca="1" si="83"/>
        <v>0</v>
      </c>
      <c r="CG132" s="33">
        <f t="shared" ca="1" si="85"/>
        <v>0</v>
      </c>
      <c r="CH132" s="7"/>
      <c r="CJ132" s="34">
        <f t="shared" ca="1" si="84"/>
        <v>33</v>
      </c>
    </row>
    <row r="133" spans="1:88" x14ac:dyDescent="0.25">
      <c r="A133" s="1">
        <f t="shared" ca="1" si="55"/>
        <v>1</v>
      </c>
      <c r="B133" s="1" t="str">
        <f t="shared" ca="1" si="56"/>
        <v>Men</v>
      </c>
      <c r="C133" s="1">
        <f t="shared" ca="1" si="57"/>
        <v>44</v>
      </c>
      <c r="D133" s="1">
        <f t="shared" ca="1" si="58"/>
        <v>3</v>
      </c>
      <c r="E133" s="1" t="str">
        <f t="shared" ca="1" si="59"/>
        <v>Teaching</v>
      </c>
      <c r="F133" s="1">
        <f t="shared" ca="1" si="60"/>
        <v>4</v>
      </c>
      <c r="G133" s="1" t="str">
        <f t="shared" ca="1" si="61"/>
        <v>IT Engineering</v>
      </c>
      <c r="H133" s="1">
        <f t="shared" ca="1" si="62"/>
        <v>1</v>
      </c>
      <c r="I133" s="1">
        <f t="shared" ca="1" si="54"/>
        <v>2</v>
      </c>
      <c r="J133" s="1">
        <f t="shared" ca="1" si="63"/>
        <v>20625</v>
      </c>
      <c r="K133" s="1">
        <f t="shared" ca="1" si="64"/>
        <v>5</v>
      </c>
      <c r="L133" s="1" t="str">
        <f t="shared" ca="1" si="65"/>
        <v>Shivaji Talao</v>
      </c>
      <c r="M133" s="1">
        <f t="shared" ca="1" si="92"/>
        <v>123750</v>
      </c>
      <c r="N133" s="1">
        <f t="shared" ca="1" si="66"/>
        <v>31798.649123365878</v>
      </c>
      <c r="O133" s="1">
        <f t="shared" ca="1" si="93"/>
        <v>20889.121815096783</v>
      </c>
      <c r="P133" s="1">
        <f t="shared" ca="1" si="67"/>
        <v>7349</v>
      </c>
      <c r="Q133" s="1">
        <f t="shared" ca="1" si="94"/>
        <v>25859.867646313502</v>
      </c>
      <c r="R133">
        <f t="shared" ca="1" si="95"/>
        <v>5546.8217569509643</v>
      </c>
      <c r="S133" s="1">
        <f t="shared" ca="1" si="96"/>
        <v>150185.94357204775</v>
      </c>
      <c r="T133" s="1">
        <f t="shared" ca="1" si="97"/>
        <v>65007.51676967938</v>
      </c>
      <c r="U133" s="1">
        <f t="shared" ca="1" si="98"/>
        <v>85178.426802368369</v>
      </c>
      <c r="X133" s="33">
        <f t="shared" ca="1" si="69"/>
        <v>0</v>
      </c>
      <c r="Y133" s="33">
        <f t="shared" ca="1" si="70"/>
        <v>1</v>
      </c>
      <c r="Z133" s="33"/>
      <c r="AA133" s="33"/>
      <c r="AO133" s="33">
        <f t="shared" ca="1" si="71"/>
        <v>0</v>
      </c>
      <c r="AP133" s="33">
        <f t="shared" ca="1" si="72"/>
        <v>0</v>
      </c>
      <c r="AQ133" s="33">
        <f t="shared" ca="1" si="73"/>
        <v>0</v>
      </c>
      <c r="AR133" s="33">
        <f t="shared" ca="1" si="74"/>
        <v>0</v>
      </c>
      <c r="AS133" s="33">
        <f t="shared" ca="1" si="75"/>
        <v>1</v>
      </c>
      <c r="AT133" s="34">
        <f t="shared" ca="1" si="76"/>
        <v>0</v>
      </c>
      <c r="AU133" s="33"/>
      <c r="AV133" s="1"/>
      <c r="AW133" s="1"/>
      <c r="AX133" s="1"/>
      <c r="AY133" s="1"/>
      <c r="AZ133" s="1"/>
      <c r="BD133" s="34">
        <f ca="1">Table1[[#This Row],[Car Value]]/Table1[[#This Row],[Cars]]</f>
        <v>10444.560907548392</v>
      </c>
      <c r="BG133" s="34">
        <f t="shared" ca="1" si="77"/>
        <v>0</v>
      </c>
      <c r="BN133" s="16">
        <f ca="1">Table1[[#This Row],[Mortage Value]]/Table1[[#This Row],[Value of House]]</f>
        <v>0.25695878079487577</v>
      </c>
      <c r="BO133" s="1">
        <f t="shared" ca="1" si="68"/>
        <v>0</v>
      </c>
      <c r="BP133" s="1"/>
      <c r="BS133" s="33">
        <f t="shared" ca="1" si="86"/>
        <v>0</v>
      </c>
      <c r="BT133" s="33">
        <f t="shared" ca="1" si="87"/>
        <v>0</v>
      </c>
      <c r="BU133" s="33">
        <f t="shared" ca="1" si="88"/>
        <v>0</v>
      </c>
      <c r="BV133" s="33">
        <f t="shared" ca="1" si="99"/>
        <v>0</v>
      </c>
      <c r="BW133" s="33">
        <f t="shared" ca="1" si="90"/>
        <v>33550</v>
      </c>
      <c r="BX133" s="33">
        <f t="shared" ca="1" si="91"/>
        <v>0</v>
      </c>
      <c r="BZ133" s="33">
        <f t="shared" ca="1" si="78"/>
        <v>0</v>
      </c>
      <c r="CA133" s="33">
        <f t="shared" ca="1" si="79"/>
        <v>0</v>
      </c>
      <c r="CB133" s="33">
        <f t="shared" ca="1" si="80"/>
        <v>0</v>
      </c>
      <c r="CC133" s="33">
        <f t="shared" ca="1" si="81"/>
        <v>0</v>
      </c>
      <c r="CD133" s="33">
        <f t="shared" ca="1" si="82"/>
        <v>33550</v>
      </c>
      <c r="CE133" s="34">
        <f t="shared" ca="1" si="83"/>
        <v>0</v>
      </c>
      <c r="CG133" s="33">
        <f t="shared" ca="1" si="85"/>
        <v>1</v>
      </c>
      <c r="CH133" s="7"/>
      <c r="CJ133" s="34">
        <f t="shared" ca="1" si="84"/>
        <v>0</v>
      </c>
    </row>
    <row r="134" spans="1:88" x14ac:dyDescent="0.25">
      <c r="A134" s="1">
        <f t="shared" ca="1" si="55"/>
        <v>1</v>
      </c>
      <c r="B134" s="1" t="str">
        <f t="shared" ca="1" si="56"/>
        <v>Men</v>
      </c>
      <c r="C134" s="1">
        <f t="shared" ca="1" si="57"/>
        <v>28</v>
      </c>
      <c r="D134" s="1">
        <f t="shared" ca="1" si="58"/>
        <v>1</v>
      </c>
      <c r="E134" s="1" t="str">
        <f t="shared" ca="1" si="59"/>
        <v>Health</v>
      </c>
      <c r="F134" s="1">
        <f t="shared" ca="1" si="60"/>
        <v>1</v>
      </c>
      <c r="G134" s="1" t="str">
        <f t="shared" ca="1" si="61"/>
        <v>Doctor</v>
      </c>
      <c r="H134" s="1">
        <f t="shared" ca="1" si="62"/>
        <v>2</v>
      </c>
      <c r="I134" s="1">
        <f t="shared" ca="1" si="54"/>
        <v>2</v>
      </c>
      <c r="J134" s="1">
        <f t="shared" ca="1" si="63"/>
        <v>23521</v>
      </c>
      <c r="K134" s="1">
        <f t="shared" ca="1" si="64"/>
        <v>4</v>
      </c>
      <c r="L134" s="1" t="str">
        <f t="shared" ca="1" si="65"/>
        <v>Sarvoday Nagar</v>
      </c>
      <c r="M134" s="1">
        <f t="shared" ca="1" si="92"/>
        <v>70563</v>
      </c>
      <c r="N134" s="1">
        <f t="shared" ca="1" si="66"/>
        <v>48141.805682481594</v>
      </c>
      <c r="O134" s="1">
        <f t="shared" ca="1" si="93"/>
        <v>35584.346283202758</v>
      </c>
      <c r="P134" s="1">
        <f t="shared" ca="1" si="67"/>
        <v>6129</v>
      </c>
      <c r="Q134" s="1">
        <f t="shared" ca="1" si="94"/>
        <v>3860.5529696744984</v>
      </c>
      <c r="R134">
        <f t="shared" ca="1" si="95"/>
        <v>16744.452803286422</v>
      </c>
      <c r="S134" s="1">
        <f t="shared" ca="1" si="96"/>
        <v>122891.79908648918</v>
      </c>
      <c r="T134" s="1">
        <f t="shared" ca="1" si="97"/>
        <v>58131.358652156094</v>
      </c>
      <c r="U134" s="1">
        <f t="shared" ca="1" si="98"/>
        <v>64760.440434333083</v>
      </c>
      <c r="X134" s="33">
        <f t="shared" ca="1" si="69"/>
        <v>1</v>
      </c>
      <c r="Y134" s="33">
        <f t="shared" ca="1" si="70"/>
        <v>0</v>
      </c>
      <c r="Z134" s="33"/>
      <c r="AA134" s="33"/>
      <c r="AO134" s="33">
        <f t="shared" ca="1" si="71"/>
        <v>1</v>
      </c>
      <c r="AP134" s="33">
        <f t="shared" ca="1" si="72"/>
        <v>0</v>
      </c>
      <c r="AQ134" s="33">
        <f t="shared" ca="1" si="73"/>
        <v>0</v>
      </c>
      <c r="AR134" s="33">
        <f t="shared" ca="1" si="74"/>
        <v>0</v>
      </c>
      <c r="AS134" s="33">
        <f t="shared" ca="1" si="75"/>
        <v>0</v>
      </c>
      <c r="AT134" s="34">
        <f t="shared" ca="1" si="76"/>
        <v>0</v>
      </c>
      <c r="AU134" s="33"/>
      <c r="AV134" s="1"/>
      <c r="AW134" s="1"/>
      <c r="AX134" s="1"/>
      <c r="AY134" s="1"/>
      <c r="AZ134" s="1"/>
      <c r="BD134" s="34">
        <f ca="1">Table1[[#This Row],[Car Value]]/Table1[[#This Row],[Cars]]</f>
        <v>17792.173141601379</v>
      </c>
      <c r="BG134" s="34">
        <f t="shared" ca="1" si="77"/>
        <v>0</v>
      </c>
      <c r="BN134" s="16">
        <f ca="1">Table1[[#This Row],[Mortage Value]]/Table1[[#This Row],[Value of House]]</f>
        <v>0.68225281921802639</v>
      </c>
      <c r="BO134" s="1">
        <f t="shared" ca="1" si="68"/>
        <v>0</v>
      </c>
      <c r="BP134" s="1"/>
      <c r="BS134" s="33">
        <f t="shared" ca="1" si="86"/>
        <v>0</v>
      </c>
      <c r="BT134" s="33">
        <f t="shared" ca="1" si="87"/>
        <v>0</v>
      </c>
      <c r="BU134" s="33">
        <f t="shared" ca="1" si="88"/>
        <v>20625</v>
      </c>
      <c r="BV134" s="33">
        <f t="shared" ca="1" si="99"/>
        <v>0</v>
      </c>
      <c r="BW134" s="33">
        <f t="shared" ca="1" si="90"/>
        <v>0</v>
      </c>
      <c r="BX134" s="33">
        <f t="shared" ca="1" si="91"/>
        <v>0</v>
      </c>
      <c r="BZ134" s="33">
        <f t="shared" ca="1" si="78"/>
        <v>20625</v>
      </c>
      <c r="CA134" s="33">
        <f t="shared" ca="1" si="79"/>
        <v>0</v>
      </c>
      <c r="CB134" s="33">
        <f t="shared" ca="1" si="80"/>
        <v>0</v>
      </c>
      <c r="CC134" s="33">
        <f t="shared" ca="1" si="81"/>
        <v>0</v>
      </c>
      <c r="CD134" s="33">
        <f t="shared" ca="1" si="82"/>
        <v>0</v>
      </c>
      <c r="CE134" s="34">
        <f t="shared" ca="1" si="83"/>
        <v>0</v>
      </c>
      <c r="CG134" s="33">
        <f t="shared" ca="1" si="85"/>
        <v>1</v>
      </c>
      <c r="CH134" s="7"/>
      <c r="CJ134" s="34">
        <f t="shared" ca="1" si="84"/>
        <v>43</v>
      </c>
    </row>
    <row r="135" spans="1:88" x14ac:dyDescent="0.25">
      <c r="A135" s="1">
        <f t="shared" ca="1" si="55"/>
        <v>1</v>
      </c>
      <c r="B135" s="1" t="str">
        <f t="shared" ca="1" si="56"/>
        <v>Men</v>
      </c>
      <c r="C135" s="1">
        <f t="shared" ca="1" si="57"/>
        <v>38</v>
      </c>
      <c r="D135" s="1">
        <f t="shared" ca="1" si="58"/>
        <v>4</v>
      </c>
      <c r="E135" s="1" t="str">
        <f t="shared" ca="1" si="59"/>
        <v>IT</v>
      </c>
      <c r="F135" s="1">
        <f t="shared" ca="1" si="60"/>
        <v>6</v>
      </c>
      <c r="G135" s="1" t="str">
        <f t="shared" ca="1" si="61"/>
        <v>Architech</v>
      </c>
      <c r="H135" s="1">
        <f t="shared" ca="1" si="62"/>
        <v>2</v>
      </c>
      <c r="I135" s="1">
        <f t="shared" ref="I135:I198" ca="1" si="100">RANDBETWEEN(1,2)</f>
        <v>1</v>
      </c>
      <c r="J135" s="1">
        <f t="shared" ca="1" si="63"/>
        <v>33255</v>
      </c>
      <c r="K135" s="1">
        <f t="shared" ca="1" si="64"/>
        <v>1</v>
      </c>
      <c r="L135" s="1" t="str">
        <f t="shared" ca="1" si="65"/>
        <v>Ganesh Nagar</v>
      </c>
      <c r="M135" s="1">
        <f t="shared" ca="1" si="92"/>
        <v>166275</v>
      </c>
      <c r="N135" s="1">
        <f t="shared" ca="1" si="66"/>
        <v>77160.369303494343</v>
      </c>
      <c r="O135" s="1">
        <f t="shared" ca="1" si="93"/>
        <v>1204.9700078360604</v>
      </c>
      <c r="P135" s="1">
        <f t="shared" ca="1" si="67"/>
        <v>448</v>
      </c>
      <c r="Q135" s="1">
        <f t="shared" ca="1" si="94"/>
        <v>50530.588965016665</v>
      </c>
      <c r="R135">
        <f t="shared" ca="1" si="95"/>
        <v>15697.250025602276</v>
      </c>
      <c r="S135" s="1">
        <f t="shared" ca="1" si="96"/>
        <v>183177.22003343835</v>
      </c>
      <c r="T135" s="1">
        <f t="shared" ca="1" si="97"/>
        <v>128138.95826851101</v>
      </c>
      <c r="U135" s="1">
        <f t="shared" ca="1" si="98"/>
        <v>55038.261764927345</v>
      </c>
      <c r="X135" s="33">
        <f t="shared" ca="1" si="69"/>
        <v>1</v>
      </c>
      <c r="Y135" s="33">
        <f t="shared" ca="1" si="70"/>
        <v>0</v>
      </c>
      <c r="Z135" s="33"/>
      <c r="AA135" s="33"/>
      <c r="AO135" s="33">
        <f t="shared" ca="1" si="71"/>
        <v>0</v>
      </c>
      <c r="AP135" s="33">
        <f t="shared" ca="1" si="72"/>
        <v>0</v>
      </c>
      <c r="AQ135" s="33">
        <f t="shared" ca="1" si="73"/>
        <v>1</v>
      </c>
      <c r="AR135" s="33">
        <f t="shared" ca="1" si="74"/>
        <v>0</v>
      </c>
      <c r="AS135" s="33">
        <f t="shared" ca="1" si="75"/>
        <v>0</v>
      </c>
      <c r="AT135" s="34">
        <f t="shared" ca="1" si="76"/>
        <v>0</v>
      </c>
      <c r="AU135" s="33"/>
      <c r="AV135" s="1"/>
      <c r="AW135" s="1"/>
      <c r="AX135" s="1"/>
      <c r="AY135" s="1"/>
      <c r="AZ135" s="1"/>
      <c r="BD135" s="34">
        <f ca="1">Table1[[#This Row],[Car Value]]/Table1[[#This Row],[Cars]]</f>
        <v>1204.9700078360604</v>
      </c>
      <c r="BG135" s="34">
        <f t="shared" ca="1" si="77"/>
        <v>0</v>
      </c>
      <c r="BN135" s="16">
        <f ca="1">Table1[[#This Row],[Mortage Value]]/Table1[[#This Row],[Value of House]]</f>
        <v>0.46405273975940065</v>
      </c>
      <c r="BO135" s="1">
        <f t="shared" ca="1" si="68"/>
        <v>0</v>
      </c>
      <c r="BP135" s="1"/>
      <c r="BS135" s="33">
        <f t="shared" ca="1" si="86"/>
        <v>0</v>
      </c>
      <c r="BT135" s="33">
        <f t="shared" ca="1" si="87"/>
        <v>0</v>
      </c>
      <c r="BU135" s="33">
        <f t="shared" ca="1" si="88"/>
        <v>0</v>
      </c>
      <c r="BV135" s="33">
        <f t="shared" ca="1" si="99"/>
        <v>0</v>
      </c>
      <c r="BW135" s="33">
        <f t="shared" ca="1" si="90"/>
        <v>23521</v>
      </c>
      <c r="BX135" s="33">
        <f t="shared" ca="1" si="91"/>
        <v>0</v>
      </c>
      <c r="BZ135" s="33">
        <f t="shared" ca="1" si="78"/>
        <v>0</v>
      </c>
      <c r="CA135" s="33">
        <f t="shared" ca="1" si="79"/>
        <v>0</v>
      </c>
      <c r="CB135" s="33">
        <f t="shared" ca="1" si="80"/>
        <v>23521</v>
      </c>
      <c r="CC135" s="33">
        <f t="shared" ca="1" si="81"/>
        <v>0</v>
      </c>
      <c r="CD135" s="33">
        <f t="shared" ca="1" si="82"/>
        <v>0</v>
      </c>
      <c r="CE135" s="34">
        <f t="shared" ca="1" si="83"/>
        <v>0</v>
      </c>
      <c r="CG135" s="33">
        <f t="shared" ca="1" si="85"/>
        <v>1</v>
      </c>
      <c r="CH135" s="7"/>
      <c r="CJ135" s="34">
        <f t="shared" ca="1" si="84"/>
        <v>44</v>
      </c>
    </row>
    <row r="136" spans="1:88" x14ac:dyDescent="0.25">
      <c r="A136" s="1">
        <f t="shared" ref="A136:A199" ca="1" si="101">RANDBETWEEN(1,2)</f>
        <v>2</v>
      </c>
      <c r="B136" s="1" t="str">
        <f t="shared" ref="B136:B199" ca="1" si="102">IF(A136=1,"Men","Women")</f>
        <v>Women</v>
      </c>
      <c r="C136" s="1">
        <f t="shared" ref="C136:C199" ca="1" si="103">RANDBETWEEN(25,45)</f>
        <v>45</v>
      </c>
      <c r="D136" s="1">
        <f t="shared" ref="D136:D199" ca="1" si="104">RANDBETWEEN(1,6)</f>
        <v>2</v>
      </c>
      <c r="E136" s="1" t="str">
        <f t="shared" ref="E136:E199" ca="1" si="105">VLOOKUP(D136,$AB$7:$AC$12,2)</f>
        <v>Construction</v>
      </c>
      <c r="F136" s="1">
        <f t="shared" ref="F136:F199" ca="1" si="106">RANDBETWEEN(1,6)</f>
        <v>2</v>
      </c>
      <c r="G136" s="1" t="str">
        <f t="shared" ref="G136:G199" ca="1" si="107">VLOOKUP(F136,$AE$7:$AF$12,2)</f>
        <v>Civil Engineering</v>
      </c>
      <c r="H136" s="1">
        <f t="shared" ref="H136:H199" ca="1" si="108">RANDBETWEEN(0,4)</f>
        <v>2</v>
      </c>
      <c r="I136" s="1">
        <f t="shared" ca="1" si="100"/>
        <v>2</v>
      </c>
      <c r="J136" s="1">
        <f t="shared" ref="J136:J199" ca="1" si="109">RANDBETWEEN(15000,35000)</f>
        <v>29011</v>
      </c>
      <c r="K136" s="1">
        <f t="shared" ref="K136:K199" ca="1" si="110">RANDBETWEEN(1,7)</f>
        <v>2</v>
      </c>
      <c r="L136" s="1" t="str">
        <f t="shared" ref="L136:L199" ca="1" si="111">VLOOKUP(K136,$AH$7:$AI$13,2)</f>
        <v>Tembhipada Road</v>
      </c>
      <c r="M136" s="1">
        <f t="shared" ca="1" si="92"/>
        <v>87033</v>
      </c>
      <c r="N136" s="1">
        <f t="shared" ref="N136:N199" ca="1" si="112">RAND()*M136</f>
        <v>22936.825823956253</v>
      </c>
      <c r="O136" s="1">
        <f t="shared" ca="1" si="93"/>
        <v>39656.93040850314</v>
      </c>
      <c r="P136" s="1">
        <f t="shared" ref="P136:P199" ca="1" si="113">RANDBETWEEN(0,O136)</f>
        <v>11964</v>
      </c>
      <c r="Q136" s="1">
        <f t="shared" ca="1" si="94"/>
        <v>52204.297659907716</v>
      </c>
      <c r="R136">
        <f t="shared" ca="1" si="95"/>
        <v>9775.8419830023158</v>
      </c>
      <c r="S136" s="1">
        <f t="shared" ca="1" si="96"/>
        <v>136465.77239150545</v>
      </c>
      <c r="T136" s="1">
        <f t="shared" ca="1" si="97"/>
        <v>87105.123483863979</v>
      </c>
      <c r="U136" s="1">
        <f t="shared" ca="1" si="98"/>
        <v>49360.648907641473</v>
      </c>
      <c r="X136" s="33">
        <f t="shared" ca="1" si="69"/>
        <v>1</v>
      </c>
      <c r="Y136" s="33">
        <f t="shared" ca="1" si="70"/>
        <v>0</v>
      </c>
      <c r="Z136" s="33"/>
      <c r="AA136" s="33"/>
      <c r="AO136" s="33">
        <f t="shared" ca="1" si="71"/>
        <v>0</v>
      </c>
      <c r="AP136" s="33">
        <f t="shared" ca="1" si="72"/>
        <v>1</v>
      </c>
      <c r="AQ136" s="33">
        <f t="shared" ca="1" si="73"/>
        <v>0</v>
      </c>
      <c r="AR136" s="33">
        <f t="shared" ca="1" si="74"/>
        <v>0</v>
      </c>
      <c r="AS136" s="33">
        <f t="shared" ca="1" si="75"/>
        <v>0</v>
      </c>
      <c r="AT136" s="34">
        <f t="shared" ca="1" si="76"/>
        <v>0</v>
      </c>
      <c r="AU136" s="33"/>
      <c r="AV136" s="1"/>
      <c r="AW136" s="1"/>
      <c r="AX136" s="1"/>
      <c r="AY136" s="1"/>
      <c r="AZ136" s="1"/>
      <c r="BD136" s="34">
        <f ca="1">Table1[[#This Row],[Car Value]]/Table1[[#This Row],[Cars]]</f>
        <v>19828.46520425157</v>
      </c>
      <c r="BG136" s="34">
        <f t="shared" ca="1" si="77"/>
        <v>0</v>
      </c>
      <c r="BN136" s="16">
        <f ca="1">Table1[[#This Row],[Mortage Value]]/Table1[[#This Row],[Value of House]]</f>
        <v>0.26354171203975796</v>
      </c>
      <c r="BO136" s="1">
        <f t="shared" ref="BO136:BO199" ca="1" si="114">IF(BN136&lt;$BP$7,1,0)</f>
        <v>0</v>
      </c>
      <c r="BP136" s="1"/>
      <c r="BS136" s="33">
        <f t="shared" ca="1" si="86"/>
        <v>33255</v>
      </c>
      <c r="BT136" s="33">
        <f t="shared" ca="1" si="87"/>
        <v>0</v>
      </c>
      <c r="BU136" s="33">
        <f t="shared" ca="1" si="88"/>
        <v>0</v>
      </c>
      <c r="BV136" s="33">
        <f t="shared" ca="1" si="99"/>
        <v>0</v>
      </c>
      <c r="BW136" s="33">
        <f t="shared" ca="1" si="90"/>
        <v>0</v>
      </c>
      <c r="BX136" s="33">
        <f t="shared" ca="1" si="91"/>
        <v>0</v>
      </c>
      <c r="BZ136" s="33">
        <f t="shared" ca="1" si="78"/>
        <v>0</v>
      </c>
      <c r="CA136" s="33">
        <f t="shared" ca="1" si="79"/>
        <v>33255</v>
      </c>
      <c r="CB136" s="33">
        <f t="shared" ca="1" si="80"/>
        <v>0</v>
      </c>
      <c r="CC136" s="33">
        <f t="shared" ca="1" si="81"/>
        <v>0</v>
      </c>
      <c r="CD136" s="33">
        <f t="shared" ca="1" si="82"/>
        <v>0</v>
      </c>
      <c r="CE136" s="34">
        <f t="shared" ca="1" si="83"/>
        <v>0</v>
      </c>
      <c r="CG136" s="33">
        <f t="shared" ca="1" si="85"/>
        <v>1</v>
      </c>
      <c r="CH136" s="7"/>
      <c r="CJ136" s="34">
        <f t="shared" ca="1" si="84"/>
        <v>28</v>
      </c>
    </row>
    <row r="137" spans="1:88" x14ac:dyDescent="0.25">
      <c r="A137" s="1">
        <f t="shared" ca="1" si="101"/>
        <v>1</v>
      </c>
      <c r="B137" s="1" t="str">
        <f t="shared" ca="1" si="102"/>
        <v>Men</v>
      </c>
      <c r="C137" s="1">
        <f t="shared" ca="1" si="103"/>
        <v>30</v>
      </c>
      <c r="D137" s="1">
        <f t="shared" ca="1" si="104"/>
        <v>1</v>
      </c>
      <c r="E137" s="1" t="str">
        <f t="shared" ca="1" si="105"/>
        <v>Health</v>
      </c>
      <c r="F137" s="1">
        <f t="shared" ca="1" si="106"/>
        <v>1</v>
      </c>
      <c r="G137" s="1" t="str">
        <f t="shared" ca="1" si="107"/>
        <v>Doctor</v>
      </c>
      <c r="H137" s="1">
        <f t="shared" ca="1" si="108"/>
        <v>4</v>
      </c>
      <c r="I137" s="1">
        <f t="shared" ca="1" si="100"/>
        <v>1</v>
      </c>
      <c r="J137" s="1">
        <f t="shared" ca="1" si="109"/>
        <v>22283</v>
      </c>
      <c r="K137" s="1">
        <f t="shared" ca="1" si="110"/>
        <v>1</v>
      </c>
      <c r="L137" s="1" t="str">
        <f t="shared" ca="1" si="111"/>
        <v>Ganesh Nagar</v>
      </c>
      <c r="M137" s="1">
        <f t="shared" ca="1" si="92"/>
        <v>66849</v>
      </c>
      <c r="N137" s="1">
        <f t="shared" ca="1" si="112"/>
        <v>26444.151016734028</v>
      </c>
      <c r="O137" s="1">
        <f t="shared" ca="1" si="93"/>
        <v>1915.6173580570367</v>
      </c>
      <c r="P137" s="1">
        <f t="shared" ca="1" si="113"/>
        <v>108</v>
      </c>
      <c r="Q137" s="1">
        <f t="shared" ca="1" si="94"/>
        <v>8766.4640215296367</v>
      </c>
      <c r="R137">
        <f t="shared" ca="1" si="95"/>
        <v>18238.571643320895</v>
      </c>
      <c r="S137" s="1">
        <f t="shared" ca="1" si="96"/>
        <v>87003.189001377934</v>
      </c>
      <c r="T137" s="1">
        <f t="shared" ca="1" si="97"/>
        <v>35318.615038263662</v>
      </c>
      <c r="U137" s="1">
        <f t="shared" ca="1" si="98"/>
        <v>51684.573963114271</v>
      </c>
      <c r="X137" s="33">
        <f t="shared" ref="X137:X200" ca="1" si="115">IF(B136="Men",1,0)</f>
        <v>0</v>
      </c>
      <c r="Y137" s="33">
        <f t="shared" ref="Y137:Y200" ca="1" si="116">IF(B136="Women",1,0)</f>
        <v>1</v>
      </c>
      <c r="Z137" s="33"/>
      <c r="AA137" s="33"/>
      <c r="AO137" s="33">
        <f t="shared" ref="AO137:AO200" ca="1" si="117">IF(E136="Teaching",1,0)</f>
        <v>0</v>
      </c>
      <c r="AP137" s="33">
        <f t="shared" ref="AP137:AP200" ca="1" si="118">IF(E136="IT",1,0)</f>
        <v>0</v>
      </c>
      <c r="AQ137" s="33">
        <f t="shared" ref="AQ137:AQ200" ca="1" si="119">IF(E136="Health",1,0)</f>
        <v>0</v>
      </c>
      <c r="AR137" s="33">
        <f t="shared" ref="AR137:AR200" ca="1" si="120">IF(E136="Construction",1,0)</f>
        <v>1</v>
      </c>
      <c r="AS137" s="33">
        <f t="shared" ref="AS137:AS200" ca="1" si="121">IF(E136="Architecture",1,0)</f>
        <v>0</v>
      </c>
      <c r="AT137" s="34">
        <f t="shared" ref="AT137:AT200" ca="1" si="122">IF(E136="General Work",1,0)</f>
        <v>0</v>
      </c>
      <c r="AU137" s="33"/>
      <c r="AV137" s="1"/>
      <c r="AW137" s="1"/>
      <c r="AX137" s="1"/>
      <c r="AY137" s="1"/>
      <c r="AZ137" s="1"/>
      <c r="BD137" s="34">
        <f ca="1">Table1[[#This Row],[Car Value]]/Table1[[#This Row],[Cars]]</f>
        <v>1915.6173580570367</v>
      </c>
      <c r="BG137" s="34">
        <f t="shared" ref="BG137:BG200" ca="1" si="123">IF(Q135&gt;$BH$8,1,0)</f>
        <v>0</v>
      </c>
      <c r="BN137" s="16">
        <f ca="1">Table1[[#This Row],[Mortage Value]]/Table1[[#This Row],[Value of House]]</f>
        <v>0.3955803529855948</v>
      </c>
      <c r="BO137" s="1">
        <f t="shared" ca="1" si="114"/>
        <v>0</v>
      </c>
      <c r="BP137" s="1"/>
      <c r="BS137" s="33">
        <f t="shared" ca="1" si="86"/>
        <v>0</v>
      </c>
      <c r="BT137" s="33">
        <f t="shared" ca="1" si="87"/>
        <v>0</v>
      </c>
      <c r="BU137" s="33">
        <f t="shared" ca="1" si="88"/>
        <v>0</v>
      </c>
      <c r="BV137" s="33">
        <f t="shared" ca="1" si="99"/>
        <v>0</v>
      </c>
      <c r="BW137" s="33">
        <f t="shared" ca="1" si="90"/>
        <v>0</v>
      </c>
      <c r="BX137" s="33">
        <f t="shared" ca="1" si="91"/>
        <v>0</v>
      </c>
      <c r="BZ137" s="33">
        <f t="shared" ref="BZ137:BZ200" ca="1" si="124">IF(E136="Teaching",J136,0)</f>
        <v>0</v>
      </c>
      <c r="CA137" s="33">
        <f t="shared" ref="CA137:CA200" ca="1" si="125">IF(E136="IT",J136,0)</f>
        <v>0</v>
      </c>
      <c r="CB137" s="33">
        <f t="shared" ref="CB137:CB200" ca="1" si="126">IF(E136="Health",J136,0)</f>
        <v>0</v>
      </c>
      <c r="CC137" s="33">
        <f t="shared" ref="CC137:CC200" ca="1" si="127">IF(E136="Construction",J136,0)</f>
        <v>29011</v>
      </c>
      <c r="CD137" s="33">
        <f t="shared" ref="CD137:CD200" ca="1" si="128">IF(E136="Architecture",J136,0)</f>
        <v>0</v>
      </c>
      <c r="CE137" s="34">
        <f t="shared" ref="CE137:CE200" ca="1" si="129">IF(E136="General Work",J136,0)</f>
        <v>0</v>
      </c>
      <c r="CG137" s="33">
        <f t="shared" ca="1" si="85"/>
        <v>1</v>
      </c>
      <c r="CH137" s="7"/>
      <c r="CJ137" s="34">
        <f t="shared" ref="CJ137:CJ200" ca="1" si="130">IF(U135&gt;CK135,C135,0)</f>
        <v>38</v>
      </c>
    </row>
    <row r="138" spans="1:88" x14ac:dyDescent="0.25">
      <c r="A138" s="1">
        <f t="shared" ca="1" si="101"/>
        <v>2</v>
      </c>
      <c r="B138" s="1" t="str">
        <f t="shared" ca="1" si="102"/>
        <v>Women</v>
      </c>
      <c r="C138" s="1">
        <f t="shared" ca="1" si="103"/>
        <v>33</v>
      </c>
      <c r="D138" s="1">
        <f t="shared" ca="1" si="104"/>
        <v>2</v>
      </c>
      <c r="E138" s="1" t="str">
        <f t="shared" ca="1" si="105"/>
        <v>Construction</v>
      </c>
      <c r="F138" s="1">
        <f t="shared" ca="1" si="106"/>
        <v>1</v>
      </c>
      <c r="G138" s="1" t="str">
        <f t="shared" ca="1" si="107"/>
        <v>Doctor</v>
      </c>
      <c r="H138" s="1">
        <f t="shared" ca="1" si="108"/>
        <v>4</v>
      </c>
      <c r="I138" s="1">
        <f t="shared" ca="1" si="100"/>
        <v>1</v>
      </c>
      <c r="J138" s="1">
        <f t="shared" ca="1" si="109"/>
        <v>26210</v>
      </c>
      <c r="K138" s="1">
        <f t="shared" ca="1" si="110"/>
        <v>6</v>
      </c>
      <c r="L138" s="1" t="str">
        <f t="shared" ca="1" si="111"/>
        <v>Bhandup Station road</v>
      </c>
      <c r="M138" s="1">
        <f t="shared" ca="1" si="92"/>
        <v>157260</v>
      </c>
      <c r="N138" s="1">
        <f t="shared" ca="1" si="112"/>
        <v>138512.42282788825</v>
      </c>
      <c r="O138" s="1">
        <f t="shared" ca="1" si="93"/>
        <v>12576.88779205928</v>
      </c>
      <c r="P138" s="1">
        <f t="shared" ca="1" si="113"/>
        <v>1833</v>
      </c>
      <c r="Q138" s="1">
        <f t="shared" ca="1" si="94"/>
        <v>45805.468893719859</v>
      </c>
      <c r="R138">
        <f t="shared" ca="1" si="95"/>
        <v>22809.624922287887</v>
      </c>
      <c r="S138" s="1">
        <f t="shared" ca="1" si="96"/>
        <v>192646.51271434716</v>
      </c>
      <c r="T138" s="1">
        <f t="shared" ca="1" si="97"/>
        <v>186150.89172160812</v>
      </c>
      <c r="U138" s="1">
        <f t="shared" ca="1" si="98"/>
        <v>6495.6209927390446</v>
      </c>
      <c r="X138" s="33">
        <f t="shared" ca="1" si="115"/>
        <v>1</v>
      </c>
      <c r="Y138" s="33">
        <f t="shared" ca="1" si="116"/>
        <v>0</v>
      </c>
      <c r="Z138" s="33"/>
      <c r="AA138" s="33"/>
      <c r="AO138" s="33">
        <f t="shared" ca="1" si="117"/>
        <v>0</v>
      </c>
      <c r="AP138" s="33">
        <f t="shared" ca="1" si="118"/>
        <v>0</v>
      </c>
      <c r="AQ138" s="33">
        <f t="shared" ca="1" si="119"/>
        <v>1</v>
      </c>
      <c r="AR138" s="33">
        <f t="shared" ca="1" si="120"/>
        <v>0</v>
      </c>
      <c r="AS138" s="33">
        <f t="shared" ca="1" si="121"/>
        <v>0</v>
      </c>
      <c r="AT138" s="34">
        <f t="shared" ca="1" si="122"/>
        <v>0</v>
      </c>
      <c r="AU138" s="33"/>
      <c r="AV138" s="1"/>
      <c r="AW138" s="1"/>
      <c r="AX138" s="1"/>
      <c r="AY138" s="1"/>
      <c r="AZ138" s="1"/>
      <c r="BD138" s="34">
        <f ca="1">Table1[[#This Row],[Car Value]]/Table1[[#This Row],[Cars]]</f>
        <v>12576.88779205928</v>
      </c>
      <c r="BG138" s="34">
        <f t="shared" ca="1" si="123"/>
        <v>0</v>
      </c>
      <c r="BN138" s="16">
        <f ca="1">Table1[[#This Row],[Mortage Value]]/Table1[[#This Row],[Value of House]]</f>
        <v>0.88078610471759033</v>
      </c>
      <c r="BO138" s="1">
        <f t="shared" ca="1" si="114"/>
        <v>0</v>
      </c>
      <c r="BP138" s="1"/>
      <c r="BS138" s="33">
        <f t="shared" ca="1" si="86"/>
        <v>22283</v>
      </c>
      <c r="BT138" s="33">
        <f t="shared" ca="1" si="87"/>
        <v>0</v>
      </c>
      <c r="BU138" s="33">
        <f t="shared" ca="1" si="88"/>
        <v>0</v>
      </c>
      <c r="BV138" s="33">
        <f t="shared" ca="1" si="99"/>
        <v>0</v>
      </c>
      <c r="BW138" s="33">
        <f t="shared" ca="1" si="90"/>
        <v>0</v>
      </c>
      <c r="BX138" s="33">
        <f t="shared" ca="1" si="91"/>
        <v>0</v>
      </c>
      <c r="BZ138" s="33">
        <f t="shared" ca="1" si="124"/>
        <v>0</v>
      </c>
      <c r="CA138" s="33">
        <f t="shared" ca="1" si="125"/>
        <v>0</v>
      </c>
      <c r="CB138" s="33">
        <f t="shared" ca="1" si="126"/>
        <v>22283</v>
      </c>
      <c r="CC138" s="33">
        <f t="shared" ca="1" si="127"/>
        <v>0</v>
      </c>
      <c r="CD138" s="33">
        <f t="shared" ca="1" si="128"/>
        <v>0</v>
      </c>
      <c r="CE138" s="34">
        <f t="shared" ca="1" si="129"/>
        <v>0</v>
      </c>
      <c r="CG138" s="33">
        <f t="shared" ref="CG138:CG201" ca="1" si="131">IF(T135&gt;J135,1,0)</f>
        <v>1</v>
      </c>
      <c r="CH138" s="7"/>
      <c r="CJ138" s="34">
        <f t="shared" ca="1" si="130"/>
        <v>45</v>
      </c>
    </row>
    <row r="139" spans="1:88" x14ac:dyDescent="0.25">
      <c r="A139" s="1">
        <f t="shared" ca="1" si="101"/>
        <v>1</v>
      </c>
      <c r="B139" s="1" t="str">
        <f t="shared" ca="1" si="102"/>
        <v>Men</v>
      </c>
      <c r="C139" s="1">
        <f t="shared" ca="1" si="103"/>
        <v>37</v>
      </c>
      <c r="D139" s="1">
        <f t="shared" ca="1" si="104"/>
        <v>5</v>
      </c>
      <c r="E139" s="1" t="str">
        <f t="shared" ca="1" si="105"/>
        <v xml:space="preserve">General work </v>
      </c>
      <c r="F139" s="1">
        <f t="shared" ca="1" si="106"/>
        <v>5</v>
      </c>
      <c r="G139" s="1" t="str">
        <f t="shared" ca="1" si="107"/>
        <v>Other</v>
      </c>
      <c r="H139" s="1">
        <f t="shared" ca="1" si="108"/>
        <v>3</v>
      </c>
      <c r="I139" s="1">
        <f t="shared" ca="1" si="100"/>
        <v>2</v>
      </c>
      <c r="J139" s="1">
        <f t="shared" ca="1" si="109"/>
        <v>15290</v>
      </c>
      <c r="K139" s="1">
        <f t="shared" ca="1" si="110"/>
        <v>4</v>
      </c>
      <c r="L139" s="1" t="str">
        <f t="shared" ca="1" si="111"/>
        <v>Sarvoday Nagar</v>
      </c>
      <c r="M139" s="1">
        <f t="shared" ca="1" si="92"/>
        <v>45870</v>
      </c>
      <c r="N139" s="1">
        <f t="shared" ca="1" si="112"/>
        <v>44966.914589197906</v>
      </c>
      <c r="O139" s="1">
        <f t="shared" ca="1" si="93"/>
        <v>23758.14929964178</v>
      </c>
      <c r="P139" s="1">
        <f t="shared" ca="1" si="113"/>
        <v>4317</v>
      </c>
      <c r="Q139" s="1">
        <f t="shared" ca="1" si="94"/>
        <v>15997.261568480089</v>
      </c>
      <c r="R139">
        <f t="shared" ca="1" si="95"/>
        <v>16784.66019217348</v>
      </c>
      <c r="S139" s="1">
        <f t="shared" ca="1" si="96"/>
        <v>86412.809491815264</v>
      </c>
      <c r="T139" s="1">
        <f t="shared" ca="1" si="97"/>
        <v>65281.176157677997</v>
      </c>
      <c r="U139" s="1">
        <f t="shared" ca="1" si="98"/>
        <v>21131.633334137267</v>
      </c>
      <c r="X139" s="33">
        <f t="shared" ca="1" si="115"/>
        <v>0</v>
      </c>
      <c r="Y139" s="33">
        <f t="shared" ca="1" si="116"/>
        <v>1</v>
      </c>
      <c r="Z139" s="33"/>
      <c r="AA139" s="33"/>
      <c r="AO139" s="33">
        <f t="shared" ca="1" si="117"/>
        <v>0</v>
      </c>
      <c r="AP139" s="33">
        <f t="shared" ca="1" si="118"/>
        <v>0</v>
      </c>
      <c r="AQ139" s="33">
        <f t="shared" ca="1" si="119"/>
        <v>0</v>
      </c>
      <c r="AR139" s="33">
        <f t="shared" ca="1" si="120"/>
        <v>1</v>
      </c>
      <c r="AS139" s="33">
        <f t="shared" ca="1" si="121"/>
        <v>0</v>
      </c>
      <c r="AT139" s="34">
        <f t="shared" ca="1" si="122"/>
        <v>0</v>
      </c>
      <c r="AU139" s="33"/>
      <c r="AV139" s="1"/>
      <c r="AW139" s="1"/>
      <c r="AX139" s="1"/>
      <c r="AY139" s="1"/>
      <c r="AZ139" s="1"/>
      <c r="BD139" s="34">
        <f ca="1">Table1[[#This Row],[Car Value]]/Table1[[#This Row],[Cars]]</f>
        <v>11879.07464982089</v>
      </c>
      <c r="BG139" s="34">
        <f t="shared" ca="1" si="123"/>
        <v>0</v>
      </c>
      <c r="BN139" s="16">
        <f ca="1">Table1[[#This Row],[Mortage Value]]/Table1[[#This Row],[Value of House]]</f>
        <v>0.98031206865484866</v>
      </c>
      <c r="BO139" s="1">
        <f t="shared" ca="1" si="114"/>
        <v>0</v>
      </c>
      <c r="BP139" s="1"/>
      <c r="BS139" s="33">
        <f t="shared" ref="BS139:BS202" ca="1" si="132">IF(L138="Ganesh Nagar",J138,0)</f>
        <v>0</v>
      </c>
      <c r="BT139" s="33">
        <f t="shared" ref="BT139:BT202" ca="1" si="133">IF(L138="Tank Road",J138,0)</f>
        <v>0</v>
      </c>
      <c r="BU139" s="33">
        <f t="shared" ref="BU139:BU202" ca="1" si="134">IF(L138="Shivaji Talao",J138,0)</f>
        <v>0</v>
      </c>
      <c r="BV139" s="33">
        <f t="shared" ca="1" si="99"/>
        <v>26210</v>
      </c>
      <c r="BW139" s="33">
        <f t="shared" ref="BW139:BW202" ca="1" si="135">IF(L138="Sarvoday Nagar",J138,0)</f>
        <v>0</v>
      </c>
      <c r="BX139" s="33">
        <f t="shared" ref="BX139:BX202" ca="1" si="136">IF(L138="Nardas Nagar",J138,0)</f>
        <v>0</v>
      </c>
      <c r="BZ139" s="33">
        <f t="shared" ca="1" si="124"/>
        <v>0</v>
      </c>
      <c r="CA139" s="33">
        <f t="shared" ca="1" si="125"/>
        <v>0</v>
      </c>
      <c r="CB139" s="33">
        <f t="shared" ca="1" si="126"/>
        <v>0</v>
      </c>
      <c r="CC139" s="33">
        <f t="shared" ca="1" si="127"/>
        <v>26210</v>
      </c>
      <c r="CD139" s="33">
        <f t="shared" ca="1" si="128"/>
        <v>0</v>
      </c>
      <c r="CE139" s="34">
        <f t="shared" ca="1" si="129"/>
        <v>0</v>
      </c>
      <c r="CG139" s="33">
        <f t="shared" ca="1" si="131"/>
        <v>1</v>
      </c>
      <c r="CH139" s="7"/>
      <c r="CJ139" s="34">
        <f t="shared" ca="1" si="130"/>
        <v>30</v>
      </c>
    </row>
    <row r="140" spans="1:88" x14ac:dyDescent="0.25">
      <c r="A140" s="1">
        <f t="shared" ca="1" si="101"/>
        <v>2</v>
      </c>
      <c r="B140" s="1" t="str">
        <f t="shared" ca="1" si="102"/>
        <v>Women</v>
      </c>
      <c r="C140" s="1">
        <f t="shared" ca="1" si="103"/>
        <v>31</v>
      </c>
      <c r="D140" s="1">
        <f t="shared" ca="1" si="104"/>
        <v>5</v>
      </c>
      <c r="E140" s="1" t="str">
        <f t="shared" ca="1" si="105"/>
        <v xml:space="preserve">General work </v>
      </c>
      <c r="F140" s="1">
        <f t="shared" ca="1" si="106"/>
        <v>4</v>
      </c>
      <c r="G140" s="1" t="str">
        <f t="shared" ca="1" si="107"/>
        <v>IT Engineering</v>
      </c>
      <c r="H140" s="1">
        <f t="shared" ca="1" si="108"/>
        <v>0</v>
      </c>
      <c r="I140" s="1">
        <f t="shared" ca="1" si="100"/>
        <v>1</v>
      </c>
      <c r="J140" s="1">
        <f t="shared" ca="1" si="109"/>
        <v>27116</v>
      </c>
      <c r="K140" s="1">
        <f t="shared" ca="1" si="110"/>
        <v>6</v>
      </c>
      <c r="L140" s="1" t="str">
        <f t="shared" ca="1" si="111"/>
        <v>Bhandup Station road</v>
      </c>
      <c r="M140" s="1">
        <f t="shared" ca="1" si="92"/>
        <v>108464</v>
      </c>
      <c r="N140" s="1">
        <f t="shared" ca="1" si="112"/>
        <v>63655.714937245917</v>
      </c>
      <c r="O140" s="1">
        <f t="shared" ca="1" si="93"/>
        <v>18986.966954243613</v>
      </c>
      <c r="P140" s="1">
        <f t="shared" ca="1" si="113"/>
        <v>13338</v>
      </c>
      <c r="Q140" s="1">
        <f t="shared" ca="1" si="94"/>
        <v>8775.5658434967045</v>
      </c>
      <c r="R140">
        <f t="shared" ca="1" si="95"/>
        <v>31250.529511222376</v>
      </c>
      <c r="S140" s="1">
        <f t="shared" ca="1" si="96"/>
        <v>158701.49646546599</v>
      </c>
      <c r="T140" s="1">
        <f t="shared" ca="1" si="97"/>
        <v>85769.280780742614</v>
      </c>
      <c r="U140" s="1">
        <f t="shared" ca="1" si="98"/>
        <v>72932.215684723371</v>
      </c>
      <c r="X140" s="33">
        <f t="shared" ca="1" si="115"/>
        <v>1</v>
      </c>
      <c r="Y140" s="33">
        <f t="shared" ca="1" si="116"/>
        <v>0</v>
      </c>
      <c r="Z140" s="33"/>
      <c r="AA140" s="33"/>
      <c r="AO140" s="33">
        <f t="shared" ca="1" si="117"/>
        <v>0</v>
      </c>
      <c r="AP140" s="33">
        <f t="shared" ca="1" si="118"/>
        <v>0</v>
      </c>
      <c r="AQ140" s="33">
        <f t="shared" ca="1" si="119"/>
        <v>0</v>
      </c>
      <c r="AR140" s="33">
        <f t="shared" ca="1" si="120"/>
        <v>0</v>
      </c>
      <c r="AS140" s="33">
        <f t="shared" ca="1" si="121"/>
        <v>0</v>
      </c>
      <c r="AT140" s="34">
        <f t="shared" ca="1" si="122"/>
        <v>0</v>
      </c>
      <c r="AU140" s="33"/>
      <c r="AV140" s="1"/>
      <c r="AW140" s="1"/>
      <c r="AX140" s="1"/>
      <c r="AY140" s="1"/>
      <c r="AZ140" s="1"/>
      <c r="BD140" s="34">
        <f ca="1">Table1[[#This Row],[Car Value]]/Table1[[#This Row],[Cars]]</f>
        <v>18986.966954243613</v>
      </c>
      <c r="BG140" s="34">
        <f t="shared" ca="1" si="123"/>
        <v>0</v>
      </c>
      <c r="BN140" s="16">
        <f ca="1">Table1[[#This Row],[Mortage Value]]/Table1[[#This Row],[Value of House]]</f>
        <v>0.58688334320369817</v>
      </c>
      <c r="BO140" s="1">
        <f t="shared" ca="1" si="114"/>
        <v>0</v>
      </c>
      <c r="BP140" s="1"/>
      <c r="BS140" s="33">
        <f t="shared" ca="1" si="132"/>
        <v>0</v>
      </c>
      <c r="BT140" s="33">
        <f t="shared" ca="1" si="133"/>
        <v>0</v>
      </c>
      <c r="BU140" s="33">
        <f t="shared" ca="1" si="134"/>
        <v>0</v>
      </c>
      <c r="BV140" s="33">
        <f t="shared" ca="1" si="99"/>
        <v>0</v>
      </c>
      <c r="BW140" s="33">
        <f t="shared" ca="1" si="135"/>
        <v>15290</v>
      </c>
      <c r="BX140" s="33">
        <f t="shared" ca="1" si="136"/>
        <v>0</v>
      </c>
      <c r="BZ140" s="33">
        <f t="shared" ca="1" si="124"/>
        <v>0</v>
      </c>
      <c r="CA140" s="33">
        <f t="shared" ca="1" si="125"/>
        <v>0</v>
      </c>
      <c r="CB140" s="33">
        <f t="shared" ca="1" si="126"/>
        <v>0</v>
      </c>
      <c r="CC140" s="33">
        <f t="shared" ca="1" si="127"/>
        <v>0</v>
      </c>
      <c r="CD140" s="33">
        <f t="shared" ca="1" si="128"/>
        <v>0</v>
      </c>
      <c r="CE140" s="34">
        <f t="shared" ca="1" si="129"/>
        <v>0</v>
      </c>
      <c r="CG140" s="33">
        <f t="shared" ca="1" si="131"/>
        <v>1</v>
      </c>
      <c r="CH140" s="7"/>
      <c r="CJ140" s="34">
        <f t="shared" ca="1" si="130"/>
        <v>33</v>
      </c>
    </row>
    <row r="141" spans="1:88" x14ac:dyDescent="0.25">
      <c r="A141" s="1">
        <f t="shared" ca="1" si="101"/>
        <v>1</v>
      </c>
      <c r="B141" s="1" t="str">
        <f t="shared" ca="1" si="102"/>
        <v>Men</v>
      </c>
      <c r="C141" s="1">
        <f t="shared" ca="1" si="103"/>
        <v>28</v>
      </c>
      <c r="D141" s="1">
        <f t="shared" ca="1" si="104"/>
        <v>3</v>
      </c>
      <c r="E141" s="1" t="str">
        <f t="shared" ca="1" si="105"/>
        <v>Teaching</v>
      </c>
      <c r="F141" s="1">
        <f t="shared" ca="1" si="106"/>
        <v>1</v>
      </c>
      <c r="G141" s="1" t="str">
        <f t="shared" ca="1" si="107"/>
        <v>Doctor</v>
      </c>
      <c r="H141" s="1">
        <f t="shared" ca="1" si="108"/>
        <v>2</v>
      </c>
      <c r="I141" s="1">
        <f t="shared" ca="1" si="100"/>
        <v>1</v>
      </c>
      <c r="J141" s="1">
        <f t="shared" ca="1" si="109"/>
        <v>18499</v>
      </c>
      <c r="K141" s="1">
        <f t="shared" ca="1" si="110"/>
        <v>1</v>
      </c>
      <c r="L141" s="1" t="str">
        <f t="shared" ca="1" si="111"/>
        <v>Ganesh Nagar</v>
      </c>
      <c r="M141" s="1">
        <f t="shared" ca="1" si="92"/>
        <v>73996</v>
      </c>
      <c r="N141" s="1">
        <f t="shared" ca="1" si="112"/>
        <v>50840.987477432485</v>
      </c>
      <c r="O141" s="1">
        <f t="shared" ca="1" si="93"/>
        <v>13581.3732601764</v>
      </c>
      <c r="P141" s="1">
        <f t="shared" ca="1" si="113"/>
        <v>2751</v>
      </c>
      <c r="Q141" s="1">
        <f t="shared" ca="1" si="94"/>
        <v>20450.705416073106</v>
      </c>
      <c r="R141">
        <f t="shared" ca="1" si="95"/>
        <v>21125.212834781119</v>
      </c>
      <c r="S141" s="1">
        <f t="shared" ca="1" si="96"/>
        <v>108702.58609495753</v>
      </c>
      <c r="T141" s="1">
        <f t="shared" ca="1" si="97"/>
        <v>74042.692893505591</v>
      </c>
      <c r="U141" s="1">
        <f t="shared" ca="1" si="98"/>
        <v>34659.893201451938</v>
      </c>
      <c r="X141" s="33">
        <f t="shared" ca="1" si="115"/>
        <v>0</v>
      </c>
      <c r="Y141" s="33">
        <f t="shared" ca="1" si="116"/>
        <v>1</v>
      </c>
      <c r="Z141" s="33"/>
      <c r="AA141" s="33"/>
      <c r="AO141" s="33">
        <f t="shared" ca="1" si="117"/>
        <v>0</v>
      </c>
      <c r="AP141" s="33">
        <f t="shared" ca="1" si="118"/>
        <v>0</v>
      </c>
      <c r="AQ141" s="33">
        <f t="shared" ca="1" si="119"/>
        <v>0</v>
      </c>
      <c r="AR141" s="33">
        <f t="shared" ca="1" si="120"/>
        <v>0</v>
      </c>
      <c r="AS141" s="33">
        <f t="shared" ca="1" si="121"/>
        <v>0</v>
      </c>
      <c r="AT141" s="34">
        <f t="shared" ca="1" si="122"/>
        <v>0</v>
      </c>
      <c r="AU141" s="33"/>
      <c r="AV141" s="1"/>
      <c r="AW141" s="1"/>
      <c r="AX141" s="1"/>
      <c r="AY141" s="1"/>
      <c r="AZ141" s="1"/>
      <c r="BD141" s="34">
        <f ca="1">Table1[[#This Row],[Car Value]]/Table1[[#This Row],[Cars]]</f>
        <v>13581.3732601764</v>
      </c>
      <c r="BG141" s="34">
        <f t="shared" ca="1" si="123"/>
        <v>0</v>
      </c>
      <c r="BN141" s="16">
        <f ca="1">Table1[[#This Row],[Mortage Value]]/Table1[[#This Row],[Value of House]]</f>
        <v>0.68707751064155476</v>
      </c>
      <c r="BO141" s="1">
        <f t="shared" ca="1" si="114"/>
        <v>0</v>
      </c>
      <c r="BP141" s="1"/>
      <c r="BS141" s="33">
        <f t="shared" ca="1" si="132"/>
        <v>0</v>
      </c>
      <c r="BT141" s="33">
        <f t="shared" ca="1" si="133"/>
        <v>0</v>
      </c>
      <c r="BU141" s="33">
        <f t="shared" ca="1" si="134"/>
        <v>0</v>
      </c>
      <c r="BV141" s="33">
        <f t="shared" ca="1" si="99"/>
        <v>27116</v>
      </c>
      <c r="BW141" s="33">
        <f t="shared" ca="1" si="135"/>
        <v>0</v>
      </c>
      <c r="BX141" s="33">
        <f t="shared" ca="1" si="136"/>
        <v>0</v>
      </c>
      <c r="BZ141" s="33">
        <f t="shared" ca="1" si="124"/>
        <v>0</v>
      </c>
      <c r="CA141" s="33">
        <f t="shared" ca="1" si="125"/>
        <v>0</v>
      </c>
      <c r="CB141" s="33">
        <f t="shared" ca="1" si="126"/>
        <v>0</v>
      </c>
      <c r="CC141" s="33">
        <f t="shared" ca="1" si="127"/>
        <v>0</v>
      </c>
      <c r="CD141" s="33">
        <f t="shared" ca="1" si="128"/>
        <v>0</v>
      </c>
      <c r="CE141" s="34">
        <f t="shared" ca="1" si="129"/>
        <v>0</v>
      </c>
      <c r="CG141" s="33">
        <f t="shared" ca="1" si="131"/>
        <v>1</v>
      </c>
      <c r="CH141" s="7"/>
      <c r="CJ141" s="34">
        <f t="shared" ca="1" si="130"/>
        <v>37</v>
      </c>
    </row>
    <row r="142" spans="1:88" x14ac:dyDescent="0.25">
      <c r="A142" s="1">
        <f t="shared" ca="1" si="101"/>
        <v>2</v>
      </c>
      <c r="B142" s="1" t="str">
        <f t="shared" ca="1" si="102"/>
        <v>Women</v>
      </c>
      <c r="C142" s="1">
        <f t="shared" ca="1" si="103"/>
        <v>38</v>
      </c>
      <c r="D142" s="1">
        <f t="shared" ca="1" si="104"/>
        <v>2</v>
      </c>
      <c r="E142" s="1" t="str">
        <f t="shared" ca="1" si="105"/>
        <v>Construction</v>
      </c>
      <c r="F142" s="1">
        <f t="shared" ca="1" si="106"/>
        <v>4</v>
      </c>
      <c r="G142" s="1" t="str">
        <f t="shared" ca="1" si="107"/>
        <v>IT Engineering</v>
      </c>
      <c r="H142" s="1">
        <f t="shared" ca="1" si="108"/>
        <v>2</v>
      </c>
      <c r="I142" s="1">
        <f t="shared" ca="1" si="100"/>
        <v>2</v>
      </c>
      <c r="J142" s="1">
        <f t="shared" ca="1" si="109"/>
        <v>22194</v>
      </c>
      <c r="K142" s="1">
        <f t="shared" ca="1" si="110"/>
        <v>5</v>
      </c>
      <c r="L142" s="1" t="str">
        <f t="shared" ca="1" si="111"/>
        <v>Shivaji Talao</v>
      </c>
      <c r="M142" s="1">
        <f t="shared" ca="1" si="92"/>
        <v>88776</v>
      </c>
      <c r="N142" s="1">
        <f t="shared" ca="1" si="112"/>
        <v>64865.181207011636</v>
      </c>
      <c r="O142" s="1">
        <f t="shared" ca="1" si="93"/>
        <v>17495.145072202726</v>
      </c>
      <c r="P142" s="1">
        <f t="shared" ca="1" si="113"/>
        <v>4043</v>
      </c>
      <c r="Q142" s="1">
        <f t="shared" ca="1" si="94"/>
        <v>14729.643096678232</v>
      </c>
      <c r="R142">
        <f t="shared" ca="1" si="95"/>
        <v>1502.8669277713057</v>
      </c>
      <c r="S142" s="1">
        <f t="shared" ca="1" si="96"/>
        <v>107774.01199997403</v>
      </c>
      <c r="T142" s="1">
        <f t="shared" ca="1" si="97"/>
        <v>83637.824303689864</v>
      </c>
      <c r="U142" s="1">
        <f t="shared" ca="1" si="98"/>
        <v>24136.187696284163</v>
      </c>
      <c r="X142" s="33">
        <f t="shared" ca="1" si="115"/>
        <v>1</v>
      </c>
      <c r="Y142" s="33">
        <f t="shared" ca="1" si="116"/>
        <v>0</v>
      </c>
      <c r="Z142" s="33"/>
      <c r="AA142" s="33"/>
      <c r="AO142" s="33">
        <f t="shared" ca="1" si="117"/>
        <v>1</v>
      </c>
      <c r="AP142" s="33">
        <f t="shared" ca="1" si="118"/>
        <v>0</v>
      </c>
      <c r="AQ142" s="33">
        <f t="shared" ca="1" si="119"/>
        <v>0</v>
      </c>
      <c r="AR142" s="33">
        <f t="shared" ca="1" si="120"/>
        <v>0</v>
      </c>
      <c r="AS142" s="33">
        <f t="shared" ca="1" si="121"/>
        <v>0</v>
      </c>
      <c r="AT142" s="34">
        <f t="shared" ca="1" si="122"/>
        <v>0</v>
      </c>
      <c r="AU142" s="33"/>
      <c r="AV142" s="1"/>
      <c r="AW142" s="1"/>
      <c r="AX142" s="1"/>
      <c r="AY142" s="1"/>
      <c r="AZ142" s="1"/>
      <c r="BD142" s="34">
        <f ca="1">Table1[[#This Row],[Car Value]]/Table1[[#This Row],[Cars]]</f>
        <v>8747.5725361013629</v>
      </c>
      <c r="BG142" s="34">
        <f t="shared" ca="1" si="123"/>
        <v>0</v>
      </c>
      <c r="BN142" s="16">
        <f ca="1">Table1[[#This Row],[Mortage Value]]/Table1[[#This Row],[Value of House]]</f>
        <v>0.73066122833887126</v>
      </c>
      <c r="BO142" s="1">
        <f t="shared" ca="1" si="114"/>
        <v>0</v>
      </c>
      <c r="BP142" s="1"/>
      <c r="BS142" s="33">
        <f t="shared" ca="1" si="132"/>
        <v>18499</v>
      </c>
      <c r="BT142" s="33">
        <f t="shared" ca="1" si="133"/>
        <v>0</v>
      </c>
      <c r="BU142" s="33">
        <f t="shared" ca="1" si="134"/>
        <v>0</v>
      </c>
      <c r="BV142" s="33">
        <f t="shared" ca="1" si="99"/>
        <v>0</v>
      </c>
      <c r="BW142" s="33">
        <f t="shared" ca="1" si="135"/>
        <v>0</v>
      </c>
      <c r="BX142" s="33">
        <f t="shared" ca="1" si="136"/>
        <v>0</v>
      </c>
      <c r="BZ142" s="33">
        <f t="shared" ca="1" si="124"/>
        <v>18499</v>
      </c>
      <c r="CA142" s="33">
        <f t="shared" ca="1" si="125"/>
        <v>0</v>
      </c>
      <c r="CB142" s="33">
        <f t="shared" ca="1" si="126"/>
        <v>0</v>
      </c>
      <c r="CC142" s="33">
        <f t="shared" ca="1" si="127"/>
        <v>0</v>
      </c>
      <c r="CD142" s="33">
        <f t="shared" ca="1" si="128"/>
        <v>0</v>
      </c>
      <c r="CE142" s="34">
        <f t="shared" ca="1" si="129"/>
        <v>0</v>
      </c>
      <c r="CG142" s="33">
        <f t="shared" ca="1" si="131"/>
        <v>1</v>
      </c>
      <c r="CH142" s="7"/>
      <c r="CJ142" s="34">
        <f t="shared" ca="1" si="130"/>
        <v>31</v>
      </c>
    </row>
    <row r="143" spans="1:88" x14ac:dyDescent="0.25">
      <c r="A143" s="1">
        <f t="shared" ca="1" si="101"/>
        <v>1</v>
      </c>
      <c r="B143" s="1" t="str">
        <f t="shared" ca="1" si="102"/>
        <v>Men</v>
      </c>
      <c r="C143" s="1">
        <f t="shared" ca="1" si="103"/>
        <v>45</v>
      </c>
      <c r="D143" s="1">
        <f t="shared" ca="1" si="104"/>
        <v>1</v>
      </c>
      <c r="E143" s="1" t="str">
        <f t="shared" ca="1" si="105"/>
        <v>Health</v>
      </c>
      <c r="F143" s="1">
        <f t="shared" ca="1" si="106"/>
        <v>6</v>
      </c>
      <c r="G143" s="1" t="str">
        <f t="shared" ca="1" si="107"/>
        <v>Architech</v>
      </c>
      <c r="H143" s="1">
        <f t="shared" ca="1" si="108"/>
        <v>4</v>
      </c>
      <c r="I143" s="1">
        <f t="shared" ca="1" si="100"/>
        <v>2</v>
      </c>
      <c r="J143" s="1">
        <f t="shared" ca="1" si="109"/>
        <v>15735</v>
      </c>
      <c r="K143" s="1">
        <f t="shared" ca="1" si="110"/>
        <v>4</v>
      </c>
      <c r="L143" s="1" t="str">
        <f t="shared" ca="1" si="111"/>
        <v>Sarvoday Nagar</v>
      </c>
      <c r="M143" s="1">
        <f t="shared" ca="1" si="92"/>
        <v>78675</v>
      </c>
      <c r="N143" s="1">
        <f t="shared" ca="1" si="112"/>
        <v>23242.665795663055</v>
      </c>
      <c r="O143" s="1">
        <f t="shared" ca="1" si="93"/>
        <v>580.27280633615555</v>
      </c>
      <c r="P143" s="1">
        <f t="shared" ca="1" si="113"/>
        <v>208</v>
      </c>
      <c r="Q143" s="1">
        <f t="shared" ca="1" si="94"/>
        <v>7553.3836000928031</v>
      </c>
      <c r="R143">
        <f t="shared" ca="1" si="95"/>
        <v>23600.050620029739</v>
      </c>
      <c r="S143" s="1">
        <f t="shared" ca="1" si="96"/>
        <v>102855.3234263659</v>
      </c>
      <c r="T143" s="1">
        <f t="shared" ca="1" si="97"/>
        <v>31004.049395755857</v>
      </c>
      <c r="U143" s="1">
        <f t="shared" ca="1" si="98"/>
        <v>71851.274030610046</v>
      </c>
      <c r="X143" s="33">
        <f t="shared" ca="1" si="115"/>
        <v>0</v>
      </c>
      <c r="Y143" s="33">
        <f t="shared" ca="1" si="116"/>
        <v>1</v>
      </c>
      <c r="Z143" s="33"/>
      <c r="AA143" s="33"/>
      <c r="AO143" s="33">
        <f t="shared" ca="1" si="117"/>
        <v>0</v>
      </c>
      <c r="AP143" s="33">
        <f t="shared" ca="1" si="118"/>
        <v>0</v>
      </c>
      <c r="AQ143" s="33">
        <f t="shared" ca="1" si="119"/>
        <v>0</v>
      </c>
      <c r="AR143" s="33">
        <f t="shared" ca="1" si="120"/>
        <v>1</v>
      </c>
      <c r="AS143" s="33">
        <f t="shared" ca="1" si="121"/>
        <v>0</v>
      </c>
      <c r="AT143" s="34">
        <f t="shared" ca="1" si="122"/>
        <v>0</v>
      </c>
      <c r="AU143" s="33"/>
      <c r="AV143" s="1"/>
      <c r="AW143" s="1"/>
      <c r="AX143" s="1"/>
      <c r="AY143" s="1"/>
      <c r="AZ143" s="1"/>
      <c r="BD143" s="34">
        <f ca="1">Table1[[#This Row],[Car Value]]/Table1[[#This Row],[Cars]]</f>
        <v>290.13640316807778</v>
      </c>
      <c r="BG143" s="34">
        <f t="shared" ca="1" si="123"/>
        <v>0</v>
      </c>
      <c r="BN143" s="16">
        <f ca="1">Table1[[#This Row],[Mortage Value]]/Table1[[#This Row],[Value of House]]</f>
        <v>0.29542632088545351</v>
      </c>
      <c r="BO143" s="1">
        <f t="shared" ca="1" si="114"/>
        <v>0</v>
      </c>
      <c r="BP143" s="1"/>
      <c r="BS143" s="33">
        <f t="shared" ca="1" si="132"/>
        <v>0</v>
      </c>
      <c r="BT143" s="33">
        <f t="shared" ca="1" si="133"/>
        <v>0</v>
      </c>
      <c r="BU143" s="33">
        <f t="shared" ca="1" si="134"/>
        <v>22194</v>
      </c>
      <c r="BV143" s="33">
        <f t="shared" ca="1" si="99"/>
        <v>0</v>
      </c>
      <c r="BW143" s="33">
        <f t="shared" ca="1" si="135"/>
        <v>0</v>
      </c>
      <c r="BX143" s="33">
        <f t="shared" ca="1" si="136"/>
        <v>0</v>
      </c>
      <c r="BZ143" s="33">
        <f t="shared" ca="1" si="124"/>
        <v>0</v>
      </c>
      <c r="CA143" s="33">
        <f t="shared" ca="1" si="125"/>
        <v>0</v>
      </c>
      <c r="CB143" s="33">
        <f t="shared" ca="1" si="126"/>
        <v>0</v>
      </c>
      <c r="CC143" s="33">
        <f t="shared" ca="1" si="127"/>
        <v>22194</v>
      </c>
      <c r="CD143" s="33">
        <f t="shared" ca="1" si="128"/>
        <v>0</v>
      </c>
      <c r="CE143" s="34">
        <f t="shared" ca="1" si="129"/>
        <v>0</v>
      </c>
      <c r="CG143" s="33">
        <f t="shared" ca="1" si="131"/>
        <v>1</v>
      </c>
      <c r="CH143" s="7"/>
      <c r="CJ143" s="34">
        <f t="shared" ca="1" si="130"/>
        <v>28</v>
      </c>
    </row>
    <row r="144" spans="1:88" x14ac:dyDescent="0.25">
      <c r="A144" s="1">
        <f t="shared" ca="1" si="101"/>
        <v>1</v>
      </c>
      <c r="B144" s="1" t="str">
        <f t="shared" ca="1" si="102"/>
        <v>Men</v>
      </c>
      <c r="C144" s="1">
        <f t="shared" ca="1" si="103"/>
        <v>44</v>
      </c>
      <c r="D144" s="1">
        <f t="shared" ca="1" si="104"/>
        <v>6</v>
      </c>
      <c r="E144" s="1" t="str">
        <f t="shared" ca="1" si="105"/>
        <v>Architecture</v>
      </c>
      <c r="F144" s="1">
        <f t="shared" ca="1" si="106"/>
        <v>4</v>
      </c>
      <c r="G144" s="1" t="str">
        <f t="shared" ca="1" si="107"/>
        <v>IT Engineering</v>
      </c>
      <c r="H144" s="1">
        <f t="shared" ca="1" si="108"/>
        <v>2</v>
      </c>
      <c r="I144" s="1">
        <f t="shared" ca="1" si="100"/>
        <v>2</v>
      </c>
      <c r="J144" s="1">
        <f t="shared" ca="1" si="109"/>
        <v>18362</v>
      </c>
      <c r="K144" s="1">
        <f t="shared" ca="1" si="110"/>
        <v>3</v>
      </c>
      <c r="L144" s="1" t="str">
        <f t="shared" ca="1" si="111"/>
        <v>Nardas Nagar</v>
      </c>
      <c r="M144" s="1">
        <f t="shared" ca="1" si="92"/>
        <v>110172</v>
      </c>
      <c r="N144" s="1">
        <f t="shared" ca="1" si="112"/>
        <v>28646.743938374268</v>
      </c>
      <c r="O144" s="1">
        <f t="shared" ca="1" si="93"/>
        <v>36333.834033478386</v>
      </c>
      <c r="P144" s="1">
        <f t="shared" ca="1" si="113"/>
        <v>12483</v>
      </c>
      <c r="Q144" s="1">
        <f t="shared" ca="1" si="94"/>
        <v>36424.504173325055</v>
      </c>
      <c r="R144">
        <f t="shared" ca="1" si="95"/>
        <v>8709.739019611432</v>
      </c>
      <c r="S144" s="1">
        <f t="shared" ca="1" si="96"/>
        <v>155215.57305308984</v>
      </c>
      <c r="T144" s="1">
        <f t="shared" ca="1" si="97"/>
        <v>77554.248111699329</v>
      </c>
      <c r="U144" s="1">
        <f t="shared" ca="1" si="98"/>
        <v>77661.324941390514</v>
      </c>
      <c r="X144" s="33">
        <f t="shared" ca="1" si="115"/>
        <v>1</v>
      </c>
      <c r="Y144" s="33">
        <f t="shared" ca="1" si="116"/>
        <v>0</v>
      </c>
      <c r="Z144" s="33"/>
      <c r="AA144" s="33"/>
      <c r="AO144" s="33">
        <f t="shared" ca="1" si="117"/>
        <v>0</v>
      </c>
      <c r="AP144" s="33">
        <f t="shared" ca="1" si="118"/>
        <v>0</v>
      </c>
      <c r="AQ144" s="33">
        <f t="shared" ca="1" si="119"/>
        <v>1</v>
      </c>
      <c r="AR144" s="33">
        <f t="shared" ca="1" si="120"/>
        <v>0</v>
      </c>
      <c r="AS144" s="33">
        <f t="shared" ca="1" si="121"/>
        <v>0</v>
      </c>
      <c r="AT144" s="34">
        <f t="shared" ca="1" si="122"/>
        <v>0</v>
      </c>
      <c r="AU144" s="33"/>
      <c r="AV144" s="1"/>
      <c r="AW144" s="1"/>
      <c r="AX144" s="1"/>
      <c r="AY144" s="1"/>
      <c r="AZ144" s="1"/>
      <c r="BD144" s="34">
        <f ca="1">Table1[[#This Row],[Car Value]]/Table1[[#This Row],[Cars]]</f>
        <v>18166.917016739193</v>
      </c>
      <c r="BG144" s="34">
        <f t="shared" ca="1" si="123"/>
        <v>0</v>
      </c>
      <c r="BN144" s="16">
        <f ca="1">Table1[[#This Row],[Mortage Value]]/Table1[[#This Row],[Value of House]]</f>
        <v>0.26001837071464862</v>
      </c>
      <c r="BO144" s="1">
        <f t="shared" ca="1" si="114"/>
        <v>0</v>
      </c>
      <c r="BP144" s="1"/>
      <c r="BS144" s="33">
        <f t="shared" ca="1" si="132"/>
        <v>0</v>
      </c>
      <c r="BT144" s="33">
        <f t="shared" ca="1" si="133"/>
        <v>0</v>
      </c>
      <c r="BU144" s="33">
        <f t="shared" ca="1" si="134"/>
        <v>0</v>
      </c>
      <c r="BV144" s="33">
        <f t="shared" ca="1" si="99"/>
        <v>0</v>
      </c>
      <c r="BW144" s="33">
        <f t="shared" ca="1" si="135"/>
        <v>15735</v>
      </c>
      <c r="BX144" s="33">
        <f t="shared" ca="1" si="136"/>
        <v>0</v>
      </c>
      <c r="BZ144" s="33">
        <f t="shared" ca="1" si="124"/>
        <v>0</v>
      </c>
      <c r="CA144" s="33">
        <f t="shared" ca="1" si="125"/>
        <v>0</v>
      </c>
      <c r="CB144" s="33">
        <f t="shared" ca="1" si="126"/>
        <v>15735</v>
      </c>
      <c r="CC144" s="33">
        <f t="shared" ca="1" si="127"/>
        <v>0</v>
      </c>
      <c r="CD144" s="33">
        <f t="shared" ca="1" si="128"/>
        <v>0</v>
      </c>
      <c r="CE144" s="34">
        <f t="shared" ca="1" si="129"/>
        <v>0</v>
      </c>
      <c r="CG144" s="33">
        <f t="shared" ca="1" si="131"/>
        <v>1</v>
      </c>
      <c r="CH144" s="7"/>
      <c r="CJ144" s="34">
        <f t="shared" ca="1" si="130"/>
        <v>38</v>
      </c>
    </row>
    <row r="145" spans="1:88" x14ac:dyDescent="0.25">
      <c r="A145" s="1">
        <f t="shared" ca="1" si="101"/>
        <v>2</v>
      </c>
      <c r="B145" s="1" t="str">
        <f t="shared" ca="1" si="102"/>
        <v>Women</v>
      </c>
      <c r="C145" s="1">
        <f t="shared" ca="1" si="103"/>
        <v>29</v>
      </c>
      <c r="D145" s="1">
        <f t="shared" ca="1" si="104"/>
        <v>5</v>
      </c>
      <c r="E145" s="1" t="str">
        <f t="shared" ca="1" si="105"/>
        <v xml:space="preserve">General work </v>
      </c>
      <c r="F145" s="1">
        <f t="shared" ca="1" si="106"/>
        <v>1</v>
      </c>
      <c r="G145" s="1" t="str">
        <f t="shared" ca="1" si="107"/>
        <v>Doctor</v>
      </c>
      <c r="H145" s="1">
        <f t="shared" ca="1" si="108"/>
        <v>0</v>
      </c>
      <c r="I145" s="1">
        <f t="shared" ca="1" si="100"/>
        <v>2</v>
      </c>
      <c r="J145" s="1">
        <f t="shared" ca="1" si="109"/>
        <v>15694</v>
      </c>
      <c r="K145" s="1">
        <f t="shared" ca="1" si="110"/>
        <v>1</v>
      </c>
      <c r="L145" s="1" t="str">
        <f t="shared" ca="1" si="111"/>
        <v>Ganesh Nagar</v>
      </c>
      <c r="M145" s="1">
        <f t="shared" ref="M145:M208" ca="1" si="137">J145*RANDBETWEEN(3,6)</f>
        <v>62776</v>
      </c>
      <c r="N145" s="1">
        <f t="shared" ca="1" si="112"/>
        <v>723.86590245627963</v>
      </c>
      <c r="O145" s="1">
        <f t="shared" ref="O145:O208" ca="1" si="138">I145*RAND()*J145</f>
        <v>11800.278490343846</v>
      </c>
      <c r="P145" s="1">
        <f t="shared" ca="1" si="113"/>
        <v>10724</v>
      </c>
      <c r="Q145" s="1">
        <f t="shared" ref="Q145:Q208" ca="1" si="139">RAND()*J145*2</f>
        <v>25011.834379315445</v>
      </c>
      <c r="R145">
        <f t="shared" ref="R145:R208" ca="1" si="140">RAND()*J145*1.5</f>
        <v>18677.454616318271</v>
      </c>
      <c r="S145" s="1">
        <f t="shared" ref="S145:S208" ca="1" si="141">M145+O145+R145</f>
        <v>93253.733106662112</v>
      </c>
      <c r="T145" s="1">
        <f t="shared" ref="T145:T208" ca="1" si="142">N145+P145+Q145</f>
        <v>36459.700281771729</v>
      </c>
      <c r="U145" s="1">
        <f t="shared" ref="U145:U208" ca="1" si="143">S145-T145</f>
        <v>56794.032824890382</v>
      </c>
      <c r="X145" s="33">
        <f t="shared" ca="1" si="115"/>
        <v>1</v>
      </c>
      <c r="Y145" s="33">
        <f t="shared" ca="1" si="116"/>
        <v>0</v>
      </c>
      <c r="Z145" s="33"/>
      <c r="AA145" s="33"/>
      <c r="AO145" s="33">
        <f t="shared" ca="1" si="117"/>
        <v>0</v>
      </c>
      <c r="AP145" s="33">
        <f t="shared" ca="1" si="118"/>
        <v>0</v>
      </c>
      <c r="AQ145" s="33">
        <f t="shared" ca="1" si="119"/>
        <v>0</v>
      </c>
      <c r="AR145" s="33">
        <f t="shared" ca="1" si="120"/>
        <v>0</v>
      </c>
      <c r="AS145" s="33">
        <f t="shared" ca="1" si="121"/>
        <v>1</v>
      </c>
      <c r="AT145" s="34">
        <f t="shared" ca="1" si="122"/>
        <v>0</v>
      </c>
      <c r="AU145" s="33"/>
      <c r="AV145" s="1"/>
      <c r="AW145" s="1"/>
      <c r="AX145" s="1"/>
      <c r="AY145" s="1"/>
      <c r="AZ145" s="1"/>
      <c r="BD145" s="34">
        <f ca="1">Table1[[#This Row],[Car Value]]/Table1[[#This Row],[Cars]]</f>
        <v>5900.139245171923</v>
      </c>
      <c r="BG145" s="34">
        <f t="shared" ca="1" si="123"/>
        <v>0</v>
      </c>
      <c r="BN145" s="16">
        <f ca="1">Table1[[#This Row],[Mortage Value]]/Table1[[#This Row],[Value of House]]</f>
        <v>1.1530933835482982E-2</v>
      </c>
      <c r="BO145" s="1">
        <f t="shared" ca="1" si="114"/>
        <v>1</v>
      </c>
      <c r="BP145" s="1"/>
      <c r="BS145" s="33">
        <f t="shared" ca="1" si="132"/>
        <v>0</v>
      </c>
      <c r="BT145" s="33">
        <f t="shared" ca="1" si="133"/>
        <v>0</v>
      </c>
      <c r="BU145" s="33">
        <f t="shared" ca="1" si="134"/>
        <v>0</v>
      </c>
      <c r="BV145" s="33">
        <f t="shared" ca="1" si="99"/>
        <v>0</v>
      </c>
      <c r="BW145" s="33">
        <f t="shared" ca="1" si="135"/>
        <v>0</v>
      </c>
      <c r="BX145" s="33">
        <f t="shared" ca="1" si="136"/>
        <v>18362</v>
      </c>
      <c r="BZ145" s="33">
        <f t="shared" ca="1" si="124"/>
        <v>0</v>
      </c>
      <c r="CA145" s="33">
        <f t="shared" ca="1" si="125"/>
        <v>0</v>
      </c>
      <c r="CB145" s="33">
        <f t="shared" ca="1" si="126"/>
        <v>0</v>
      </c>
      <c r="CC145" s="33">
        <f t="shared" ca="1" si="127"/>
        <v>0</v>
      </c>
      <c r="CD145" s="33">
        <f t="shared" ca="1" si="128"/>
        <v>18362</v>
      </c>
      <c r="CE145" s="34">
        <f t="shared" ca="1" si="129"/>
        <v>0</v>
      </c>
      <c r="CG145" s="33">
        <f t="shared" ca="1" si="131"/>
        <v>1</v>
      </c>
      <c r="CH145" s="7"/>
      <c r="CJ145" s="34">
        <f t="shared" ca="1" si="130"/>
        <v>45</v>
      </c>
    </row>
    <row r="146" spans="1:88" x14ac:dyDescent="0.25">
      <c r="A146" s="1">
        <f t="shared" ca="1" si="101"/>
        <v>1</v>
      </c>
      <c r="B146" s="1" t="str">
        <f t="shared" ca="1" si="102"/>
        <v>Men</v>
      </c>
      <c r="C146" s="1">
        <f t="shared" ca="1" si="103"/>
        <v>32</v>
      </c>
      <c r="D146" s="1">
        <f t="shared" ca="1" si="104"/>
        <v>4</v>
      </c>
      <c r="E146" s="1" t="str">
        <f t="shared" ca="1" si="105"/>
        <v>IT</v>
      </c>
      <c r="F146" s="1">
        <f t="shared" ca="1" si="106"/>
        <v>4</v>
      </c>
      <c r="G146" s="1" t="str">
        <f t="shared" ca="1" si="107"/>
        <v>IT Engineering</v>
      </c>
      <c r="H146" s="1">
        <f t="shared" ca="1" si="108"/>
        <v>1</v>
      </c>
      <c r="I146" s="1">
        <f t="shared" ca="1" si="100"/>
        <v>2</v>
      </c>
      <c r="J146" s="1">
        <f t="shared" ca="1" si="109"/>
        <v>29579</v>
      </c>
      <c r="K146" s="1">
        <f t="shared" ca="1" si="110"/>
        <v>7</v>
      </c>
      <c r="L146" s="1" t="str">
        <f t="shared" ca="1" si="111"/>
        <v>Tank Road</v>
      </c>
      <c r="M146" s="1">
        <f t="shared" ca="1" si="137"/>
        <v>88737</v>
      </c>
      <c r="N146" s="1">
        <f t="shared" ca="1" si="112"/>
        <v>87219.634815210316</v>
      </c>
      <c r="O146" s="1">
        <f t="shared" ca="1" si="138"/>
        <v>19145.386050882538</v>
      </c>
      <c r="P146" s="1">
        <f t="shared" ca="1" si="113"/>
        <v>9104</v>
      </c>
      <c r="Q146" s="1">
        <f t="shared" ca="1" si="139"/>
        <v>32325.460247620857</v>
      </c>
      <c r="R146">
        <f t="shared" ca="1" si="140"/>
        <v>12029.640234031489</v>
      </c>
      <c r="S146" s="1">
        <f t="shared" ca="1" si="141"/>
        <v>119912.02628491403</v>
      </c>
      <c r="T146" s="1">
        <f t="shared" ca="1" si="142"/>
        <v>128649.09506283117</v>
      </c>
      <c r="U146" s="1">
        <f t="shared" ca="1" si="143"/>
        <v>-8737.0687779171421</v>
      </c>
      <c r="X146" s="33">
        <f t="shared" ca="1" si="115"/>
        <v>0</v>
      </c>
      <c r="Y146" s="33">
        <f t="shared" ca="1" si="116"/>
        <v>1</v>
      </c>
      <c r="Z146" s="33"/>
      <c r="AA146" s="33"/>
      <c r="AO146" s="33">
        <f t="shared" ca="1" si="117"/>
        <v>0</v>
      </c>
      <c r="AP146" s="33">
        <f t="shared" ca="1" si="118"/>
        <v>0</v>
      </c>
      <c r="AQ146" s="33">
        <f t="shared" ca="1" si="119"/>
        <v>0</v>
      </c>
      <c r="AR146" s="33">
        <f t="shared" ca="1" si="120"/>
        <v>0</v>
      </c>
      <c r="AS146" s="33">
        <f t="shared" ca="1" si="121"/>
        <v>0</v>
      </c>
      <c r="AT146" s="34">
        <f t="shared" ca="1" si="122"/>
        <v>0</v>
      </c>
      <c r="AU146" s="33"/>
      <c r="AV146" s="1"/>
      <c r="AW146" s="1"/>
      <c r="AX146" s="1"/>
      <c r="AY146" s="1"/>
      <c r="AZ146" s="1"/>
      <c r="BD146" s="34">
        <f ca="1">Table1[[#This Row],[Car Value]]/Table1[[#This Row],[Cars]]</f>
        <v>9572.6930254412691</v>
      </c>
      <c r="BG146" s="34">
        <f t="shared" ca="1" si="123"/>
        <v>0</v>
      </c>
      <c r="BN146" s="16">
        <f ca="1">Table1[[#This Row],[Mortage Value]]/Table1[[#This Row],[Value of House]]</f>
        <v>0.98290042276852174</v>
      </c>
      <c r="BO146" s="1">
        <f t="shared" ca="1" si="114"/>
        <v>0</v>
      </c>
      <c r="BP146" s="1"/>
      <c r="BS146" s="33">
        <f t="shared" ca="1" si="132"/>
        <v>15694</v>
      </c>
      <c r="BT146" s="33">
        <f t="shared" ca="1" si="133"/>
        <v>0</v>
      </c>
      <c r="BU146" s="33">
        <f t="shared" ca="1" si="134"/>
        <v>0</v>
      </c>
      <c r="BV146" s="33">
        <f t="shared" ca="1" si="99"/>
        <v>0</v>
      </c>
      <c r="BW146" s="33">
        <f t="shared" ca="1" si="135"/>
        <v>0</v>
      </c>
      <c r="BX146" s="33">
        <f t="shared" ca="1" si="136"/>
        <v>0</v>
      </c>
      <c r="BZ146" s="33">
        <f t="shared" ca="1" si="124"/>
        <v>0</v>
      </c>
      <c r="CA146" s="33">
        <f t="shared" ca="1" si="125"/>
        <v>0</v>
      </c>
      <c r="CB146" s="33">
        <f t="shared" ca="1" si="126"/>
        <v>0</v>
      </c>
      <c r="CC146" s="33">
        <f t="shared" ca="1" si="127"/>
        <v>0</v>
      </c>
      <c r="CD146" s="33">
        <f t="shared" ca="1" si="128"/>
        <v>0</v>
      </c>
      <c r="CE146" s="34">
        <f t="shared" ca="1" si="129"/>
        <v>0</v>
      </c>
      <c r="CG146" s="33">
        <f t="shared" ca="1" si="131"/>
        <v>1</v>
      </c>
      <c r="CH146" s="7"/>
      <c r="CJ146" s="34">
        <f t="shared" ca="1" si="130"/>
        <v>44</v>
      </c>
    </row>
    <row r="147" spans="1:88" x14ac:dyDescent="0.25">
      <c r="A147" s="1">
        <f t="shared" ca="1" si="101"/>
        <v>2</v>
      </c>
      <c r="B147" s="1" t="str">
        <f t="shared" ca="1" si="102"/>
        <v>Women</v>
      </c>
      <c r="C147" s="1">
        <f t="shared" ca="1" si="103"/>
        <v>25</v>
      </c>
      <c r="D147" s="1">
        <f t="shared" ca="1" si="104"/>
        <v>3</v>
      </c>
      <c r="E147" s="1" t="str">
        <f t="shared" ca="1" si="105"/>
        <v>Teaching</v>
      </c>
      <c r="F147" s="1">
        <f t="shared" ca="1" si="106"/>
        <v>2</v>
      </c>
      <c r="G147" s="1" t="str">
        <f t="shared" ca="1" si="107"/>
        <v>Civil Engineering</v>
      </c>
      <c r="H147" s="1">
        <f t="shared" ca="1" si="108"/>
        <v>3</v>
      </c>
      <c r="I147" s="1">
        <f t="shared" ca="1" si="100"/>
        <v>2</v>
      </c>
      <c r="J147" s="1">
        <f t="shared" ca="1" si="109"/>
        <v>22912</v>
      </c>
      <c r="K147" s="1">
        <f t="shared" ca="1" si="110"/>
        <v>2</v>
      </c>
      <c r="L147" s="1" t="str">
        <f t="shared" ca="1" si="111"/>
        <v>Tembhipada Road</v>
      </c>
      <c r="M147" s="1">
        <f t="shared" ca="1" si="137"/>
        <v>114560</v>
      </c>
      <c r="N147" s="1">
        <f t="shared" ca="1" si="112"/>
        <v>9179.5436688864647</v>
      </c>
      <c r="O147" s="1">
        <f t="shared" ca="1" si="138"/>
        <v>8708.4738832442181</v>
      </c>
      <c r="P147" s="1">
        <f t="shared" ca="1" si="113"/>
        <v>642</v>
      </c>
      <c r="Q147" s="1">
        <f t="shared" ca="1" si="139"/>
        <v>10097.43866176685</v>
      </c>
      <c r="R147">
        <f t="shared" ca="1" si="140"/>
        <v>33816.814671215529</v>
      </c>
      <c r="S147" s="1">
        <f t="shared" ca="1" si="141"/>
        <v>157085.28855445975</v>
      </c>
      <c r="T147" s="1">
        <f t="shared" ca="1" si="142"/>
        <v>19918.982330653314</v>
      </c>
      <c r="U147" s="1">
        <f t="shared" ca="1" si="143"/>
        <v>137166.30622380643</v>
      </c>
      <c r="X147" s="33">
        <f t="shared" ca="1" si="115"/>
        <v>1</v>
      </c>
      <c r="Y147" s="33">
        <f t="shared" ca="1" si="116"/>
        <v>0</v>
      </c>
      <c r="Z147" s="33"/>
      <c r="AA147" s="33"/>
      <c r="AO147" s="33">
        <f t="shared" ca="1" si="117"/>
        <v>0</v>
      </c>
      <c r="AP147" s="33">
        <f t="shared" ca="1" si="118"/>
        <v>1</v>
      </c>
      <c r="AQ147" s="33">
        <f t="shared" ca="1" si="119"/>
        <v>0</v>
      </c>
      <c r="AR147" s="33">
        <f t="shared" ca="1" si="120"/>
        <v>0</v>
      </c>
      <c r="AS147" s="33">
        <f t="shared" ca="1" si="121"/>
        <v>0</v>
      </c>
      <c r="AT147" s="34">
        <f t="shared" ca="1" si="122"/>
        <v>0</v>
      </c>
      <c r="AU147" s="33"/>
      <c r="AV147" s="1"/>
      <c r="AW147" s="1"/>
      <c r="AX147" s="1"/>
      <c r="AY147" s="1"/>
      <c r="AZ147" s="1"/>
      <c r="BD147" s="34">
        <f ca="1">Table1[[#This Row],[Car Value]]/Table1[[#This Row],[Cars]]</f>
        <v>4354.236941622109</v>
      </c>
      <c r="BG147" s="34">
        <f t="shared" ca="1" si="123"/>
        <v>0</v>
      </c>
      <c r="BN147" s="16">
        <f ca="1">Table1[[#This Row],[Mortage Value]]/Table1[[#This Row],[Value of House]]</f>
        <v>8.0128698227011741E-2</v>
      </c>
      <c r="BO147" s="1">
        <f t="shared" ca="1" si="114"/>
        <v>1</v>
      </c>
      <c r="BP147" s="1"/>
      <c r="BS147" s="33">
        <f t="shared" ca="1" si="132"/>
        <v>0</v>
      </c>
      <c r="BT147" s="33">
        <f t="shared" ca="1" si="133"/>
        <v>29579</v>
      </c>
      <c r="BU147" s="33">
        <f t="shared" ca="1" si="134"/>
        <v>0</v>
      </c>
      <c r="BV147" s="33">
        <f t="shared" ca="1" si="99"/>
        <v>0</v>
      </c>
      <c r="BW147" s="33">
        <f t="shared" ca="1" si="135"/>
        <v>0</v>
      </c>
      <c r="BX147" s="33">
        <f t="shared" ca="1" si="136"/>
        <v>0</v>
      </c>
      <c r="BZ147" s="33">
        <f t="shared" ca="1" si="124"/>
        <v>0</v>
      </c>
      <c r="CA147" s="33">
        <f t="shared" ca="1" si="125"/>
        <v>29579</v>
      </c>
      <c r="CB147" s="33">
        <f t="shared" ca="1" si="126"/>
        <v>0</v>
      </c>
      <c r="CC147" s="33">
        <f t="shared" ca="1" si="127"/>
        <v>0</v>
      </c>
      <c r="CD147" s="33">
        <f t="shared" ca="1" si="128"/>
        <v>0</v>
      </c>
      <c r="CE147" s="34">
        <f t="shared" ca="1" si="129"/>
        <v>0</v>
      </c>
      <c r="CG147" s="33">
        <f t="shared" ca="1" si="131"/>
        <v>1</v>
      </c>
      <c r="CH147" s="7"/>
      <c r="CJ147" s="34">
        <f t="shared" ca="1" si="130"/>
        <v>29</v>
      </c>
    </row>
    <row r="148" spans="1:88" x14ac:dyDescent="0.25">
      <c r="A148" s="1">
        <f t="shared" ca="1" si="101"/>
        <v>2</v>
      </c>
      <c r="B148" s="1" t="str">
        <f t="shared" ca="1" si="102"/>
        <v>Women</v>
      </c>
      <c r="C148" s="1">
        <f t="shared" ca="1" si="103"/>
        <v>35</v>
      </c>
      <c r="D148" s="1">
        <f t="shared" ca="1" si="104"/>
        <v>2</v>
      </c>
      <c r="E148" s="1" t="str">
        <f t="shared" ca="1" si="105"/>
        <v>Construction</v>
      </c>
      <c r="F148" s="1">
        <f t="shared" ca="1" si="106"/>
        <v>2</v>
      </c>
      <c r="G148" s="1" t="str">
        <f t="shared" ca="1" si="107"/>
        <v>Civil Engineering</v>
      </c>
      <c r="H148" s="1">
        <f t="shared" ca="1" si="108"/>
        <v>4</v>
      </c>
      <c r="I148" s="1">
        <f t="shared" ca="1" si="100"/>
        <v>1</v>
      </c>
      <c r="J148" s="1">
        <f t="shared" ca="1" si="109"/>
        <v>27790</v>
      </c>
      <c r="K148" s="1">
        <f t="shared" ca="1" si="110"/>
        <v>4</v>
      </c>
      <c r="L148" s="1" t="str">
        <f t="shared" ca="1" si="111"/>
        <v>Sarvoday Nagar</v>
      </c>
      <c r="M148" s="1">
        <f t="shared" ca="1" si="137"/>
        <v>166740</v>
      </c>
      <c r="N148" s="1">
        <f t="shared" ca="1" si="112"/>
        <v>45205.379875914456</v>
      </c>
      <c r="O148" s="1">
        <f t="shared" ca="1" si="138"/>
        <v>7047.5916543498079</v>
      </c>
      <c r="P148" s="1">
        <f t="shared" ca="1" si="113"/>
        <v>234</v>
      </c>
      <c r="Q148" s="1">
        <f t="shared" ca="1" si="139"/>
        <v>25470.127997807362</v>
      </c>
      <c r="R148">
        <f t="shared" ca="1" si="140"/>
        <v>1424.9308314755817</v>
      </c>
      <c r="S148" s="1">
        <f t="shared" ca="1" si="141"/>
        <v>175212.52248582541</v>
      </c>
      <c r="T148" s="1">
        <f t="shared" ca="1" si="142"/>
        <v>70909.507873721814</v>
      </c>
      <c r="U148" s="1">
        <f t="shared" ca="1" si="143"/>
        <v>104303.01461210359</v>
      </c>
      <c r="X148" s="33">
        <f t="shared" ca="1" si="115"/>
        <v>0</v>
      </c>
      <c r="Y148" s="33">
        <f t="shared" ca="1" si="116"/>
        <v>1</v>
      </c>
      <c r="Z148" s="33"/>
      <c r="AA148" s="33"/>
      <c r="AO148" s="33">
        <f t="shared" ca="1" si="117"/>
        <v>1</v>
      </c>
      <c r="AP148" s="33">
        <f t="shared" ca="1" si="118"/>
        <v>0</v>
      </c>
      <c r="AQ148" s="33">
        <f t="shared" ca="1" si="119"/>
        <v>0</v>
      </c>
      <c r="AR148" s="33">
        <f t="shared" ca="1" si="120"/>
        <v>0</v>
      </c>
      <c r="AS148" s="33">
        <f t="shared" ca="1" si="121"/>
        <v>0</v>
      </c>
      <c r="AT148" s="34">
        <f t="shared" ca="1" si="122"/>
        <v>0</v>
      </c>
      <c r="AU148" s="33"/>
      <c r="AV148" s="1"/>
      <c r="AW148" s="1"/>
      <c r="AX148" s="1"/>
      <c r="AY148" s="1"/>
      <c r="AZ148" s="1"/>
      <c r="BD148" s="34">
        <f ca="1">Table1[[#This Row],[Car Value]]/Table1[[#This Row],[Cars]]</f>
        <v>7047.5916543498079</v>
      </c>
      <c r="BG148" s="34">
        <f t="shared" ca="1" si="123"/>
        <v>0</v>
      </c>
      <c r="BN148" s="16">
        <f ca="1">Table1[[#This Row],[Mortage Value]]/Table1[[#This Row],[Value of House]]</f>
        <v>0.27111298954008911</v>
      </c>
      <c r="BO148" s="1">
        <f t="shared" ca="1" si="114"/>
        <v>0</v>
      </c>
      <c r="BP148" s="1"/>
      <c r="BS148" s="33">
        <f t="shared" ca="1" si="132"/>
        <v>0</v>
      </c>
      <c r="BT148" s="33">
        <f t="shared" ca="1" si="133"/>
        <v>0</v>
      </c>
      <c r="BU148" s="33">
        <f t="shared" ca="1" si="134"/>
        <v>0</v>
      </c>
      <c r="BV148" s="33">
        <f t="shared" ca="1" si="99"/>
        <v>0</v>
      </c>
      <c r="BW148" s="33">
        <f t="shared" ca="1" si="135"/>
        <v>0</v>
      </c>
      <c r="BX148" s="33">
        <f t="shared" ca="1" si="136"/>
        <v>0</v>
      </c>
      <c r="BZ148" s="33">
        <f t="shared" ca="1" si="124"/>
        <v>22912</v>
      </c>
      <c r="CA148" s="33">
        <f t="shared" ca="1" si="125"/>
        <v>0</v>
      </c>
      <c r="CB148" s="33">
        <f t="shared" ca="1" si="126"/>
        <v>0</v>
      </c>
      <c r="CC148" s="33">
        <f t="shared" ca="1" si="127"/>
        <v>0</v>
      </c>
      <c r="CD148" s="33">
        <f t="shared" ca="1" si="128"/>
        <v>0</v>
      </c>
      <c r="CE148" s="34">
        <f t="shared" ca="1" si="129"/>
        <v>0</v>
      </c>
      <c r="CG148" s="33">
        <f t="shared" ca="1" si="131"/>
        <v>1</v>
      </c>
      <c r="CH148" s="7"/>
      <c r="CJ148" s="34">
        <f t="shared" ca="1" si="130"/>
        <v>0</v>
      </c>
    </row>
    <row r="149" spans="1:88" x14ac:dyDescent="0.25">
      <c r="A149" s="1">
        <f t="shared" ca="1" si="101"/>
        <v>2</v>
      </c>
      <c r="B149" s="1" t="str">
        <f t="shared" ca="1" si="102"/>
        <v>Women</v>
      </c>
      <c r="C149" s="1">
        <f t="shared" ca="1" si="103"/>
        <v>26</v>
      </c>
      <c r="D149" s="1">
        <f t="shared" ca="1" si="104"/>
        <v>2</v>
      </c>
      <c r="E149" s="1" t="str">
        <f t="shared" ca="1" si="105"/>
        <v>Construction</v>
      </c>
      <c r="F149" s="1">
        <f t="shared" ca="1" si="106"/>
        <v>4</v>
      </c>
      <c r="G149" s="1" t="str">
        <f t="shared" ca="1" si="107"/>
        <v>IT Engineering</v>
      </c>
      <c r="H149" s="1">
        <f t="shared" ca="1" si="108"/>
        <v>0</v>
      </c>
      <c r="I149" s="1">
        <f t="shared" ca="1" si="100"/>
        <v>2</v>
      </c>
      <c r="J149" s="1">
        <f t="shared" ca="1" si="109"/>
        <v>15563</v>
      </c>
      <c r="K149" s="1">
        <f t="shared" ca="1" si="110"/>
        <v>5</v>
      </c>
      <c r="L149" s="1" t="str">
        <f t="shared" ca="1" si="111"/>
        <v>Shivaji Talao</v>
      </c>
      <c r="M149" s="1">
        <f t="shared" ca="1" si="137"/>
        <v>62252</v>
      </c>
      <c r="N149" s="1">
        <f t="shared" ca="1" si="112"/>
        <v>6975.5450720521876</v>
      </c>
      <c r="O149" s="1">
        <f t="shared" ca="1" si="138"/>
        <v>20569.041315228544</v>
      </c>
      <c r="P149" s="1">
        <f t="shared" ca="1" si="113"/>
        <v>12689</v>
      </c>
      <c r="Q149" s="1">
        <f t="shared" ca="1" si="139"/>
        <v>4126.3206691155838</v>
      </c>
      <c r="R149">
        <f t="shared" ca="1" si="140"/>
        <v>16720.893045510198</v>
      </c>
      <c r="S149" s="1">
        <f t="shared" ca="1" si="141"/>
        <v>99541.934360738742</v>
      </c>
      <c r="T149" s="1">
        <f t="shared" ca="1" si="142"/>
        <v>23790.86574116777</v>
      </c>
      <c r="U149" s="1">
        <f t="shared" ca="1" si="143"/>
        <v>75751.068619570971</v>
      </c>
      <c r="X149" s="33">
        <f t="shared" ca="1" si="115"/>
        <v>0</v>
      </c>
      <c r="Y149" s="33">
        <f t="shared" ca="1" si="116"/>
        <v>1</v>
      </c>
      <c r="Z149" s="33"/>
      <c r="AA149" s="33"/>
      <c r="AO149" s="33">
        <f t="shared" ca="1" si="117"/>
        <v>0</v>
      </c>
      <c r="AP149" s="33">
        <f t="shared" ca="1" si="118"/>
        <v>0</v>
      </c>
      <c r="AQ149" s="33">
        <f t="shared" ca="1" si="119"/>
        <v>0</v>
      </c>
      <c r="AR149" s="33">
        <f t="shared" ca="1" si="120"/>
        <v>1</v>
      </c>
      <c r="AS149" s="33">
        <f t="shared" ca="1" si="121"/>
        <v>0</v>
      </c>
      <c r="AT149" s="34">
        <f t="shared" ca="1" si="122"/>
        <v>0</v>
      </c>
      <c r="AU149" s="33"/>
      <c r="AV149" s="1"/>
      <c r="AW149" s="1"/>
      <c r="AX149" s="1"/>
      <c r="AY149" s="1"/>
      <c r="AZ149" s="1"/>
      <c r="BD149" s="34">
        <f ca="1">Table1[[#This Row],[Car Value]]/Table1[[#This Row],[Cars]]</f>
        <v>10284.520657614272</v>
      </c>
      <c r="BG149" s="34">
        <f t="shared" ca="1" si="123"/>
        <v>0</v>
      </c>
      <c r="BN149" s="16">
        <f ca="1">Table1[[#This Row],[Mortage Value]]/Table1[[#This Row],[Value of House]]</f>
        <v>0.11205334884103624</v>
      </c>
      <c r="BO149" s="1">
        <f t="shared" ca="1" si="114"/>
        <v>1</v>
      </c>
      <c r="BP149" s="1"/>
      <c r="BS149" s="33">
        <f t="shared" ca="1" si="132"/>
        <v>0</v>
      </c>
      <c r="BT149" s="33">
        <f t="shared" ca="1" si="133"/>
        <v>0</v>
      </c>
      <c r="BU149" s="33">
        <f t="shared" ca="1" si="134"/>
        <v>0</v>
      </c>
      <c r="BV149" s="33">
        <f t="shared" ref="BV149:BV212" ca="1" si="144">IF(L148="Bhandup Station Road",J148,0)</f>
        <v>0</v>
      </c>
      <c r="BW149" s="33">
        <f t="shared" ca="1" si="135"/>
        <v>27790</v>
      </c>
      <c r="BX149" s="33">
        <f t="shared" ca="1" si="136"/>
        <v>0</v>
      </c>
      <c r="BZ149" s="33">
        <f t="shared" ca="1" si="124"/>
        <v>0</v>
      </c>
      <c r="CA149" s="33">
        <f t="shared" ca="1" si="125"/>
        <v>0</v>
      </c>
      <c r="CB149" s="33">
        <f t="shared" ca="1" si="126"/>
        <v>0</v>
      </c>
      <c r="CC149" s="33">
        <f t="shared" ca="1" si="127"/>
        <v>27790</v>
      </c>
      <c r="CD149" s="33">
        <f t="shared" ca="1" si="128"/>
        <v>0</v>
      </c>
      <c r="CE149" s="34">
        <f t="shared" ca="1" si="129"/>
        <v>0</v>
      </c>
      <c r="CG149" s="33">
        <f t="shared" ca="1" si="131"/>
        <v>1</v>
      </c>
      <c r="CH149" s="7"/>
      <c r="CJ149" s="34">
        <f t="shared" ca="1" si="130"/>
        <v>25</v>
      </c>
    </row>
    <row r="150" spans="1:88" x14ac:dyDescent="0.25">
      <c r="A150" s="1">
        <f t="shared" ca="1" si="101"/>
        <v>2</v>
      </c>
      <c r="B150" s="1" t="str">
        <f t="shared" ca="1" si="102"/>
        <v>Women</v>
      </c>
      <c r="C150" s="1">
        <f t="shared" ca="1" si="103"/>
        <v>39</v>
      </c>
      <c r="D150" s="1">
        <f t="shared" ca="1" si="104"/>
        <v>4</v>
      </c>
      <c r="E150" s="1" t="str">
        <f t="shared" ca="1" si="105"/>
        <v>IT</v>
      </c>
      <c r="F150" s="1">
        <f t="shared" ca="1" si="106"/>
        <v>1</v>
      </c>
      <c r="G150" s="1" t="str">
        <f t="shared" ca="1" si="107"/>
        <v>Doctor</v>
      </c>
      <c r="H150" s="1">
        <f t="shared" ca="1" si="108"/>
        <v>1</v>
      </c>
      <c r="I150" s="1">
        <f t="shared" ca="1" si="100"/>
        <v>2</v>
      </c>
      <c r="J150" s="1">
        <f t="shared" ca="1" si="109"/>
        <v>31253</v>
      </c>
      <c r="K150" s="1">
        <f t="shared" ca="1" si="110"/>
        <v>3</v>
      </c>
      <c r="L150" s="1" t="str">
        <f t="shared" ca="1" si="111"/>
        <v>Nardas Nagar</v>
      </c>
      <c r="M150" s="1">
        <f t="shared" ca="1" si="137"/>
        <v>187518</v>
      </c>
      <c r="N150" s="1">
        <f t="shared" ca="1" si="112"/>
        <v>65904.4265315472</v>
      </c>
      <c r="O150" s="1">
        <f t="shared" ca="1" si="138"/>
        <v>62008.707116826386</v>
      </c>
      <c r="P150" s="1">
        <f t="shared" ca="1" si="113"/>
        <v>36529</v>
      </c>
      <c r="Q150" s="1">
        <f t="shared" ca="1" si="139"/>
        <v>12304.257089927227</v>
      </c>
      <c r="R150">
        <f t="shared" ca="1" si="140"/>
        <v>2727.2146003845146</v>
      </c>
      <c r="S150" s="1">
        <f t="shared" ca="1" si="141"/>
        <v>252253.92171721091</v>
      </c>
      <c r="T150" s="1">
        <f t="shared" ca="1" si="142"/>
        <v>114737.68362147443</v>
      </c>
      <c r="U150" s="1">
        <f t="shared" ca="1" si="143"/>
        <v>137516.23809573648</v>
      </c>
      <c r="X150" s="33">
        <f t="shared" ca="1" si="115"/>
        <v>0</v>
      </c>
      <c r="Y150" s="33">
        <f t="shared" ca="1" si="116"/>
        <v>1</v>
      </c>
      <c r="Z150" s="33"/>
      <c r="AA150" s="33"/>
      <c r="AO150" s="33">
        <f t="shared" ca="1" si="117"/>
        <v>0</v>
      </c>
      <c r="AP150" s="33">
        <f t="shared" ca="1" si="118"/>
        <v>0</v>
      </c>
      <c r="AQ150" s="33">
        <f t="shared" ca="1" si="119"/>
        <v>0</v>
      </c>
      <c r="AR150" s="33">
        <f t="shared" ca="1" si="120"/>
        <v>1</v>
      </c>
      <c r="AS150" s="33">
        <f t="shared" ca="1" si="121"/>
        <v>0</v>
      </c>
      <c r="AT150" s="34">
        <f t="shared" ca="1" si="122"/>
        <v>0</v>
      </c>
      <c r="AU150" s="33"/>
      <c r="AV150" s="1"/>
      <c r="AW150" s="1"/>
      <c r="AX150" s="1"/>
      <c r="AY150" s="1"/>
      <c r="AZ150" s="1"/>
      <c r="BD150" s="34">
        <f ca="1">Table1[[#This Row],[Car Value]]/Table1[[#This Row],[Cars]]</f>
        <v>31004.353558413193</v>
      </c>
      <c r="BG150" s="34">
        <f t="shared" ca="1" si="123"/>
        <v>0</v>
      </c>
      <c r="BN150" s="16">
        <f ca="1">Table1[[#This Row],[Mortage Value]]/Table1[[#This Row],[Value of House]]</f>
        <v>0.35145653500755769</v>
      </c>
      <c r="BO150" s="1">
        <f t="shared" ca="1" si="114"/>
        <v>0</v>
      </c>
      <c r="BP150" s="1"/>
      <c r="BS150" s="33">
        <f t="shared" ca="1" si="132"/>
        <v>0</v>
      </c>
      <c r="BT150" s="33">
        <f t="shared" ca="1" si="133"/>
        <v>0</v>
      </c>
      <c r="BU150" s="33">
        <f t="shared" ca="1" si="134"/>
        <v>15563</v>
      </c>
      <c r="BV150" s="33">
        <f t="shared" ca="1" si="144"/>
        <v>0</v>
      </c>
      <c r="BW150" s="33">
        <f t="shared" ca="1" si="135"/>
        <v>0</v>
      </c>
      <c r="BX150" s="33">
        <f t="shared" ca="1" si="136"/>
        <v>0</v>
      </c>
      <c r="BZ150" s="33">
        <f t="shared" ca="1" si="124"/>
        <v>0</v>
      </c>
      <c r="CA150" s="33">
        <f t="shared" ca="1" si="125"/>
        <v>0</v>
      </c>
      <c r="CB150" s="33">
        <f t="shared" ca="1" si="126"/>
        <v>0</v>
      </c>
      <c r="CC150" s="33">
        <f t="shared" ca="1" si="127"/>
        <v>15563</v>
      </c>
      <c r="CD150" s="33">
        <f t="shared" ca="1" si="128"/>
        <v>0</v>
      </c>
      <c r="CE150" s="34">
        <f t="shared" ca="1" si="129"/>
        <v>0</v>
      </c>
      <c r="CG150" s="33">
        <f t="shared" ca="1" si="131"/>
        <v>0</v>
      </c>
      <c r="CH150" s="7"/>
      <c r="CJ150" s="34">
        <f t="shared" ca="1" si="130"/>
        <v>35</v>
      </c>
    </row>
    <row r="151" spans="1:88" x14ac:dyDescent="0.25">
      <c r="A151" s="1">
        <f t="shared" ca="1" si="101"/>
        <v>2</v>
      </c>
      <c r="B151" s="1" t="str">
        <f t="shared" ca="1" si="102"/>
        <v>Women</v>
      </c>
      <c r="C151" s="1">
        <f t="shared" ca="1" si="103"/>
        <v>31</v>
      </c>
      <c r="D151" s="1">
        <f t="shared" ca="1" si="104"/>
        <v>2</v>
      </c>
      <c r="E151" s="1" t="str">
        <f t="shared" ca="1" si="105"/>
        <v>Construction</v>
      </c>
      <c r="F151" s="1">
        <f t="shared" ca="1" si="106"/>
        <v>2</v>
      </c>
      <c r="G151" s="1" t="str">
        <f t="shared" ca="1" si="107"/>
        <v>Civil Engineering</v>
      </c>
      <c r="H151" s="1">
        <f t="shared" ca="1" si="108"/>
        <v>3</v>
      </c>
      <c r="I151" s="1">
        <f t="shared" ca="1" si="100"/>
        <v>2</v>
      </c>
      <c r="J151" s="1">
        <f t="shared" ca="1" si="109"/>
        <v>24148</v>
      </c>
      <c r="K151" s="1">
        <f t="shared" ca="1" si="110"/>
        <v>1</v>
      </c>
      <c r="L151" s="1" t="str">
        <f t="shared" ca="1" si="111"/>
        <v>Ganesh Nagar</v>
      </c>
      <c r="M151" s="1">
        <f t="shared" ca="1" si="137"/>
        <v>72444</v>
      </c>
      <c r="N151" s="1">
        <f t="shared" ca="1" si="112"/>
        <v>27179.620143951543</v>
      </c>
      <c r="O151" s="1">
        <f t="shared" ca="1" si="138"/>
        <v>23952.403688043021</v>
      </c>
      <c r="P151" s="1">
        <f t="shared" ca="1" si="113"/>
        <v>12817</v>
      </c>
      <c r="Q151" s="1">
        <f t="shared" ca="1" si="139"/>
        <v>43059.634773316044</v>
      </c>
      <c r="R151">
        <f t="shared" ca="1" si="140"/>
        <v>8634.8854829147695</v>
      </c>
      <c r="S151" s="1">
        <f t="shared" ca="1" si="141"/>
        <v>105031.2891709578</v>
      </c>
      <c r="T151" s="1">
        <f t="shared" ca="1" si="142"/>
        <v>83056.254917267594</v>
      </c>
      <c r="U151" s="1">
        <f t="shared" ca="1" si="143"/>
        <v>21975.034253690203</v>
      </c>
      <c r="X151" s="33">
        <f t="shared" ca="1" si="115"/>
        <v>0</v>
      </c>
      <c r="Y151" s="33">
        <f t="shared" ca="1" si="116"/>
        <v>1</v>
      </c>
      <c r="Z151" s="33"/>
      <c r="AA151" s="33"/>
      <c r="AO151" s="33">
        <f t="shared" ca="1" si="117"/>
        <v>0</v>
      </c>
      <c r="AP151" s="33">
        <f t="shared" ca="1" si="118"/>
        <v>1</v>
      </c>
      <c r="AQ151" s="33">
        <f t="shared" ca="1" si="119"/>
        <v>0</v>
      </c>
      <c r="AR151" s="33">
        <f t="shared" ca="1" si="120"/>
        <v>0</v>
      </c>
      <c r="AS151" s="33">
        <f t="shared" ca="1" si="121"/>
        <v>0</v>
      </c>
      <c r="AT151" s="34">
        <f t="shared" ca="1" si="122"/>
        <v>0</v>
      </c>
      <c r="AU151" s="33"/>
      <c r="AV151" s="1"/>
      <c r="AW151" s="1"/>
      <c r="AX151" s="1"/>
      <c r="AY151" s="1"/>
      <c r="AZ151" s="1"/>
      <c r="BD151" s="34">
        <f ca="1">Table1[[#This Row],[Car Value]]/Table1[[#This Row],[Cars]]</f>
        <v>11976.201844021511</v>
      </c>
      <c r="BG151" s="34">
        <f t="shared" ca="1" si="123"/>
        <v>0</v>
      </c>
      <c r="BN151" s="16">
        <f ca="1">Table1[[#This Row],[Mortage Value]]/Table1[[#This Row],[Value of House]]</f>
        <v>0.375181107392628</v>
      </c>
      <c r="BO151" s="1">
        <f t="shared" ca="1" si="114"/>
        <v>0</v>
      </c>
      <c r="BP151" s="1"/>
      <c r="BS151" s="33">
        <f t="shared" ca="1" si="132"/>
        <v>0</v>
      </c>
      <c r="BT151" s="33">
        <f t="shared" ca="1" si="133"/>
        <v>0</v>
      </c>
      <c r="BU151" s="33">
        <f t="shared" ca="1" si="134"/>
        <v>0</v>
      </c>
      <c r="BV151" s="33">
        <f t="shared" ca="1" si="144"/>
        <v>0</v>
      </c>
      <c r="BW151" s="33">
        <f t="shared" ca="1" si="135"/>
        <v>0</v>
      </c>
      <c r="BX151" s="33">
        <f t="shared" ca="1" si="136"/>
        <v>31253</v>
      </c>
      <c r="BZ151" s="33">
        <f t="shared" ca="1" si="124"/>
        <v>0</v>
      </c>
      <c r="CA151" s="33">
        <f t="shared" ca="1" si="125"/>
        <v>31253</v>
      </c>
      <c r="CB151" s="33">
        <f t="shared" ca="1" si="126"/>
        <v>0</v>
      </c>
      <c r="CC151" s="33">
        <f t="shared" ca="1" si="127"/>
        <v>0</v>
      </c>
      <c r="CD151" s="33">
        <f t="shared" ca="1" si="128"/>
        <v>0</v>
      </c>
      <c r="CE151" s="34">
        <f t="shared" ca="1" si="129"/>
        <v>0</v>
      </c>
      <c r="CG151" s="33">
        <f t="shared" ca="1" si="131"/>
        <v>1</v>
      </c>
      <c r="CH151" s="7"/>
      <c r="CJ151" s="34">
        <f t="shared" ca="1" si="130"/>
        <v>26</v>
      </c>
    </row>
    <row r="152" spans="1:88" x14ac:dyDescent="0.25">
      <c r="A152" s="1">
        <f t="shared" ca="1" si="101"/>
        <v>2</v>
      </c>
      <c r="B152" s="1" t="str">
        <f t="shared" ca="1" si="102"/>
        <v>Women</v>
      </c>
      <c r="C152" s="1">
        <f t="shared" ca="1" si="103"/>
        <v>31</v>
      </c>
      <c r="D152" s="1">
        <f t="shared" ca="1" si="104"/>
        <v>5</v>
      </c>
      <c r="E152" s="1" t="str">
        <f t="shared" ca="1" si="105"/>
        <v xml:space="preserve">General work </v>
      </c>
      <c r="F152" s="1">
        <f t="shared" ca="1" si="106"/>
        <v>4</v>
      </c>
      <c r="G152" s="1" t="str">
        <f t="shared" ca="1" si="107"/>
        <v>IT Engineering</v>
      </c>
      <c r="H152" s="1">
        <f t="shared" ca="1" si="108"/>
        <v>2</v>
      </c>
      <c r="I152" s="1">
        <f t="shared" ca="1" si="100"/>
        <v>1</v>
      </c>
      <c r="J152" s="1">
        <f t="shared" ca="1" si="109"/>
        <v>15999</v>
      </c>
      <c r="K152" s="1">
        <f t="shared" ca="1" si="110"/>
        <v>6</v>
      </c>
      <c r="L152" s="1" t="str">
        <f t="shared" ca="1" si="111"/>
        <v>Bhandup Station road</v>
      </c>
      <c r="M152" s="1">
        <f t="shared" ca="1" si="137"/>
        <v>79995</v>
      </c>
      <c r="N152" s="1">
        <f t="shared" ca="1" si="112"/>
        <v>32153.569694163853</v>
      </c>
      <c r="O152" s="1">
        <f t="shared" ca="1" si="138"/>
        <v>11501.841582171566</v>
      </c>
      <c r="P152" s="1">
        <f t="shared" ca="1" si="113"/>
        <v>2669</v>
      </c>
      <c r="Q152" s="1">
        <f t="shared" ca="1" si="139"/>
        <v>31703.359958934881</v>
      </c>
      <c r="R152">
        <f t="shared" ca="1" si="140"/>
        <v>11407.840996434876</v>
      </c>
      <c r="S152" s="1">
        <f t="shared" ca="1" si="141"/>
        <v>102904.68257860644</v>
      </c>
      <c r="T152" s="1">
        <f t="shared" ca="1" si="142"/>
        <v>66525.929653098734</v>
      </c>
      <c r="U152" s="1">
        <f t="shared" ca="1" si="143"/>
        <v>36378.75292550771</v>
      </c>
      <c r="X152" s="33">
        <f t="shared" ca="1" si="115"/>
        <v>0</v>
      </c>
      <c r="Y152" s="33">
        <f t="shared" ca="1" si="116"/>
        <v>1</v>
      </c>
      <c r="Z152" s="33"/>
      <c r="AA152" s="33"/>
      <c r="AO152" s="33">
        <f t="shared" ca="1" si="117"/>
        <v>0</v>
      </c>
      <c r="AP152" s="33">
        <f t="shared" ca="1" si="118"/>
        <v>0</v>
      </c>
      <c r="AQ152" s="33">
        <f t="shared" ca="1" si="119"/>
        <v>0</v>
      </c>
      <c r="AR152" s="33">
        <f t="shared" ca="1" si="120"/>
        <v>1</v>
      </c>
      <c r="AS152" s="33">
        <f t="shared" ca="1" si="121"/>
        <v>0</v>
      </c>
      <c r="AT152" s="34">
        <f t="shared" ca="1" si="122"/>
        <v>0</v>
      </c>
      <c r="AU152" s="33"/>
      <c r="AV152" s="1"/>
      <c r="AW152" s="1"/>
      <c r="AX152" s="1"/>
      <c r="AY152" s="1"/>
      <c r="AZ152" s="1"/>
      <c r="BD152" s="34">
        <f ca="1">Table1[[#This Row],[Car Value]]/Table1[[#This Row],[Cars]]</f>
        <v>11501.841582171566</v>
      </c>
      <c r="BG152" s="34">
        <f t="shared" ca="1" si="123"/>
        <v>0</v>
      </c>
      <c r="BN152" s="16">
        <f ca="1">Table1[[#This Row],[Mortage Value]]/Table1[[#This Row],[Value of House]]</f>
        <v>0.40194474272346836</v>
      </c>
      <c r="BO152" s="1">
        <f t="shared" ca="1" si="114"/>
        <v>0</v>
      </c>
      <c r="BP152" s="1"/>
      <c r="BS152" s="33">
        <f t="shared" ca="1" si="132"/>
        <v>24148</v>
      </c>
      <c r="BT152" s="33">
        <f t="shared" ca="1" si="133"/>
        <v>0</v>
      </c>
      <c r="BU152" s="33">
        <f t="shared" ca="1" si="134"/>
        <v>0</v>
      </c>
      <c r="BV152" s="33">
        <f t="shared" ca="1" si="144"/>
        <v>0</v>
      </c>
      <c r="BW152" s="33">
        <f t="shared" ca="1" si="135"/>
        <v>0</v>
      </c>
      <c r="BX152" s="33">
        <f t="shared" ca="1" si="136"/>
        <v>0</v>
      </c>
      <c r="BZ152" s="33">
        <f t="shared" ca="1" si="124"/>
        <v>0</v>
      </c>
      <c r="CA152" s="33">
        <f t="shared" ca="1" si="125"/>
        <v>0</v>
      </c>
      <c r="CB152" s="33">
        <f t="shared" ca="1" si="126"/>
        <v>0</v>
      </c>
      <c r="CC152" s="33">
        <f t="shared" ca="1" si="127"/>
        <v>24148</v>
      </c>
      <c r="CD152" s="33">
        <f t="shared" ca="1" si="128"/>
        <v>0</v>
      </c>
      <c r="CE152" s="34">
        <f t="shared" ca="1" si="129"/>
        <v>0</v>
      </c>
      <c r="CG152" s="33">
        <f t="shared" ca="1" si="131"/>
        <v>1</v>
      </c>
      <c r="CH152" s="7"/>
      <c r="CJ152" s="34">
        <f t="shared" ca="1" si="130"/>
        <v>39</v>
      </c>
    </row>
    <row r="153" spans="1:88" x14ac:dyDescent="0.25">
      <c r="A153" s="1">
        <f t="shared" ca="1" si="101"/>
        <v>1</v>
      </c>
      <c r="B153" s="1" t="str">
        <f t="shared" ca="1" si="102"/>
        <v>Men</v>
      </c>
      <c r="C153" s="1">
        <f t="shared" ca="1" si="103"/>
        <v>44</v>
      </c>
      <c r="D153" s="1">
        <f t="shared" ca="1" si="104"/>
        <v>6</v>
      </c>
      <c r="E153" s="1" t="str">
        <f t="shared" ca="1" si="105"/>
        <v>Architecture</v>
      </c>
      <c r="F153" s="1">
        <f t="shared" ca="1" si="106"/>
        <v>1</v>
      </c>
      <c r="G153" s="1" t="str">
        <f t="shared" ca="1" si="107"/>
        <v>Doctor</v>
      </c>
      <c r="H153" s="1">
        <f t="shared" ca="1" si="108"/>
        <v>1</v>
      </c>
      <c r="I153" s="1">
        <f t="shared" ca="1" si="100"/>
        <v>2</v>
      </c>
      <c r="J153" s="1">
        <f t="shared" ca="1" si="109"/>
        <v>21688</v>
      </c>
      <c r="K153" s="1">
        <f t="shared" ca="1" si="110"/>
        <v>1</v>
      </c>
      <c r="L153" s="1" t="str">
        <f t="shared" ca="1" si="111"/>
        <v>Ganesh Nagar</v>
      </c>
      <c r="M153" s="1">
        <f t="shared" ca="1" si="137"/>
        <v>130128</v>
      </c>
      <c r="N153" s="1">
        <f t="shared" ca="1" si="112"/>
        <v>18547.393505690241</v>
      </c>
      <c r="O153" s="1">
        <f t="shared" ca="1" si="138"/>
        <v>34407.12030163021</v>
      </c>
      <c r="P153" s="1">
        <f t="shared" ca="1" si="113"/>
        <v>26761</v>
      </c>
      <c r="Q153" s="1">
        <f t="shared" ca="1" si="139"/>
        <v>29094.490654275531</v>
      </c>
      <c r="R153">
        <f t="shared" ca="1" si="140"/>
        <v>6482.8604101766523</v>
      </c>
      <c r="S153" s="1">
        <f t="shared" ca="1" si="141"/>
        <v>171017.98071180686</v>
      </c>
      <c r="T153" s="1">
        <f t="shared" ca="1" si="142"/>
        <v>74402.884159965775</v>
      </c>
      <c r="U153" s="1">
        <f t="shared" ca="1" si="143"/>
        <v>96615.096551841081</v>
      </c>
      <c r="X153" s="33">
        <f t="shared" ca="1" si="115"/>
        <v>0</v>
      </c>
      <c r="Y153" s="33">
        <f t="shared" ca="1" si="116"/>
        <v>1</v>
      </c>
      <c r="Z153" s="33"/>
      <c r="AA153" s="33"/>
      <c r="AO153" s="33">
        <f t="shared" ca="1" si="117"/>
        <v>0</v>
      </c>
      <c r="AP153" s="33">
        <f t="shared" ca="1" si="118"/>
        <v>0</v>
      </c>
      <c r="AQ153" s="33">
        <f t="shared" ca="1" si="119"/>
        <v>0</v>
      </c>
      <c r="AR153" s="33">
        <f t="shared" ca="1" si="120"/>
        <v>0</v>
      </c>
      <c r="AS153" s="33">
        <f t="shared" ca="1" si="121"/>
        <v>0</v>
      </c>
      <c r="AT153" s="34">
        <f t="shared" ca="1" si="122"/>
        <v>0</v>
      </c>
      <c r="AU153" s="33"/>
      <c r="AV153" s="1"/>
      <c r="AW153" s="1"/>
      <c r="AX153" s="1"/>
      <c r="AY153" s="1"/>
      <c r="AZ153" s="1"/>
      <c r="BD153" s="34">
        <f ca="1">Table1[[#This Row],[Car Value]]/Table1[[#This Row],[Cars]]</f>
        <v>17203.560150815105</v>
      </c>
      <c r="BG153" s="34">
        <f t="shared" ca="1" si="123"/>
        <v>0</v>
      </c>
      <c r="BN153" s="16">
        <f ca="1">Table1[[#This Row],[Mortage Value]]/Table1[[#This Row],[Value of House]]</f>
        <v>0.14253191861621051</v>
      </c>
      <c r="BO153" s="1">
        <f t="shared" ca="1" si="114"/>
        <v>1</v>
      </c>
      <c r="BP153" s="1"/>
      <c r="BS153" s="33">
        <f t="shared" ca="1" si="132"/>
        <v>0</v>
      </c>
      <c r="BT153" s="33">
        <f t="shared" ca="1" si="133"/>
        <v>0</v>
      </c>
      <c r="BU153" s="33">
        <f t="shared" ca="1" si="134"/>
        <v>0</v>
      </c>
      <c r="BV153" s="33">
        <f t="shared" ca="1" si="144"/>
        <v>15999</v>
      </c>
      <c r="BW153" s="33">
        <f t="shared" ca="1" si="135"/>
        <v>0</v>
      </c>
      <c r="BX153" s="33">
        <f t="shared" ca="1" si="136"/>
        <v>0</v>
      </c>
      <c r="BZ153" s="33">
        <f t="shared" ca="1" si="124"/>
        <v>0</v>
      </c>
      <c r="CA153" s="33">
        <f t="shared" ca="1" si="125"/>
        <v>0</v>
      </c>
      <c r="CB153" s="33">
        <f t="shared" ca="1" si="126"/>
        <v>0</v>
      </c>
      <c r="CC153" s="33">
        <f t="shared" ca="1" si="127"/>
        <v>0</v>
      </c>
      <c r="CD153" s="33">
        <f t="shared" ca="1" si="128"/>
        <v>0</v>
      </c>
      <c r="CE153" s="34">
        <f t="shared" ca="1" si="129"/>
        <v>0</v>
      </c>
      <c r="CG153" s="33">
        <f t="shared" ca="1" si="131"/>
        <v>1</v>
      </c>
      <c r="CH153" s="7"/>
      <c r="CJ153" s="34">
        <f t="shared" ca="1" si="130"/>
        <v>31</v>
      </c>
    </row>
    <row r="154" spans="1:88" x14ac:dyDescent="0.25">
      <c r="A154" s="1">
        <f t="shared" ca="1" si="101"/>
        <v>1</v>
      </c>
      <c r="B154" s="1" t="str">
        <f t="shared" ca="1" si="102"/>
        <v>Men</v>
      </c>
      <c r="C154" s="1">
        <f t="shared" ca="1" si="103"/>
        <v>32</v>
      </c>
      <c r="D154" s="1">
        <f t="shared" ca="1" si="104"/>
        <v>1</v>
      </c>
      <c r="E154" s="1" t="str">
        <f t="shared" ca="1" si="105"/>
        <v>Health</v>
      </c>
      <c r="F154" s="1">
        <f t="shared" ca="1" si="106"/>
        <v>3</v>
      </c>
      <c r="G154" s="1" t="str">
        <f t="shared" ca="1" si="107"/>
        <v>B.ED</v>
      </c>
      <c r="H154" s="1">
        <f t="shared" ca="1" si="108"/>
        <v>0</v>
      </c>
      <c r="I154" s="1">
        <f t="shared" ca="1" si="100"/>
        <v>1</v>
      </c>
      <c r="J154" s="1">
        <f t="shared" ca="1" si="109"/>
        <v>16560</v>
      </c>
      <c r="K154" s="1">
        <f t="shared" ca="1" si="110"/>
        <v>2</v>
      </c>
      <c r="L154" s="1" t="str">
        <f t="shared" ca="1" si="111"/>
        <v>Tembhipada Road</v>
      </c>
      <c r="M154" s="1">
        <f t="shared" ca="1" si="137"/>
        <v>99360</v>
      </c>
      <c r="N154" s="1">
        <f t="shared" ca="1" si="112"/>
        <v>47732.945448489969</v>
      </c>
      <c r="O154" s="1">
        <f t="shared" ca="1" si="138"/>
        <v>2561.067479310751</v>
      </c>
      <c r="P154" s="1">
        <f t="shared" ca="1" si="113"/>
        <v>1245</v>
      </c>
      <c r="Q154" s="1">
        <f t="shared" ca="1" si="139"/>
        <v>17659.564340101722</v>
      </c>
      <c r="R154">
        <f t="shared" ca="1" si="140"/>
        <v>13086.548785017005</v>
      </c>
      <c r="S154" s="1">
        <f t="shared" ca="1" si="141"/>
        <v>115007.61626432775</v>
      </c>
      <c r="T154" s="1">
        <f t="shared" ca="1" si="142"/>
        <v>66637.509788591691</v>
      </c>
      <c r="U154" s="1">
        <f t="shared" ca="1" si="143"/>
        <v>48370.106475736058</v>
      </c>
      <c r="X154" s="33">
        <f t="shared" ca="1" si="115"/>
        <v>1</v>
      </c>
      <c r="Y154" s="33">
        <f t="shared" ca="1" si="116"/>
        <v>0</v>
      </c>
      <c r="Z154" s="33"/>
      <c r="AA154" s="33"/>
      <c r="AO154" s="33">
        <f t="shared" ca="1" si="117"/>
        <v>0</v>
      </c>
      <c r="AP154" s="33">
        <f t="shared" ca="1" si="118"/>
        <v>0</v>
      </c>
      <c r="AQ154" s="33">
        <f t="shared" ca="1" si="119"/>
        <v>0</v>
      </c>
      <c r="AR154" s="33">
        <f t="shared" ca="1" si="120"/>
        <v>0</v>
      </c>
      <c r="AS154" s="33">
        <f t="shared" ca="1" si="121"/>
        <v>1</v>
      </c>
      <c r="AT154" s="34">
        <f t="shared" ca="1" si="122"/>
        <v>0</v>
      </c>
      <c r="AU154" s="33"/>
      <c r="AV154" s="1"/>
      <c r="AW154" s="1"/>
      <c r="AX154" s="1"/>
      <c r="AY154" s="1"/>
      <c r="AZ154" s="1"/>
      <c r="BD154" s="34">
        <f ca="1">Table1[[#This Row],[Car Value]]/Table1[[#This Row],[Cars]]</f>
        <v>2561.067479310751</v>
      </c>
      <c r="BG154" s="34">
        <f t="shared" ca="1" si="123"/>
        <v>0</v>
      </c>
      <c r="BN154" s="16">
        <f ca="1">Table1[[#This Row],[Mortage Value]]/Table1[[#This Row],[Value of House]]</f>
        <v>0.48040404034309547</v>
      </c>
      <c r="BO154" s="1">
        <f t="shared" ca="1" si="114"/>
        <v>0</v>
      </c>
      <c r="BP154" s="1"/>
      <c r="BS154" s="33">
        <f t="shared" ca="1" si="132"/>
        <v>21688</v>
      </c>
      <c r="BT154" s="33">
        <f t="shared" ca="1" si="133"/>
        <v>0</v>
      </c>
      <c r="BU154" s="33">
        <f t="shared" ca="1" si="134"/>
        <v>0</v>
      </c>
      <c r="BV154" s="33">
        <f t="shared" ca="1" si="144"/>
        <v>0</v>
      </c>
      <c r="BW154" s="33">
        <f t="shared" ca="1" si="135"/>
        <v>0</v>
      </c>
      <c r="BX154" s="33">
        <f t="shared" ca="1" si="136"/>
        <v>0</v>
      </c>
      <c r="BZ154" s="33">
        <f t="shared" ca="1" si="124"/>
        <v>0</v>
      </c>
      <c r="CA154" s="33">
        <f t="shared" ca="1" si="125"/>
        <v>0</v>
      </c>
      <c r="CB154" s="33">
        <f t="shared" ca="1" si="126"/>
        <v>0</v>
      </c>
      <c r="CC154" s="33">
        <f t="shared" ca="1" si="127"/>
        <v>0</v>
      </c>
      <c r="CD154" s="33">
        <f t="shared" ca="1" si="128"/>
        <v>21688</v>
      </c>
      <c r="CE154" s="34">
        <f t="shared" ca="1" si="129"/>
        <v>0</v>
      </c>
      <c r="CG154" s="33">
        <f t="shared" ca="1" si="131"/>
        <v>1</v>
      </c>
      <c r="CH154" s="7"/>
      <c r="CJ154" s="34">
        <f t="shared" ca="1" si="130"/>
        <v>31</v>
      </c>
    </row>
    <row r="155" spans="1:88" x14ac:dyDescent="0.25">
      <c r="A155" s="1">
        <f t="shared" ca="1" si="101"/>
        <v>2</v>
      </c>
      <c r="B155" s="1" t="str">
        <f t="shared" ca="1" si="102"/>
        <v>Women</v>
      </c>
      <c r="C155" s="1">
        <f t="shared" ca="1" si="103"/>
        <v>32</v>
      </c>
      <c r="D155" s="1">
        <f t="shared" ca="1" si="104"/>
        <v>1</v>
      </c>
      <c r="E155" s="1" t="str">
        <f t="shared" ca="1" si="105"/>
        <v>Health</v>
      </c>
      <c r="F155" s="1">
        <f t="shared" ca="1" si="106"/>
        <v>2</v>
      </c>
      <c r="G155" s="1" t="str">
        <f t="shared" ca="1" si="107"/>
        <v>Civil Engineering</v>
      </c>
      <c r="H155" s="1">
        <f t="shared" ca="1" si="108"/>
        <v>2</v>
      </c>
      <c r="I155" s="1">
        <f t="shared" ca="1" si="100"/>
        <v>1</v>
      </c>
      <c r="J155" s="1">
        <f t="shared" ca="1" si="109"/>
        <v>34597</v>
      </c>
      <c r="K155" s="1">
        <f t="shared" ca="1" si="110"/>
        <v>1</v>
      </c>
      <c r="L155" s="1" t="str">
        <f t="shared" ca="1" si="111"/>
        <v>Ganesh Nagar</v>
      </c>
      <c r="M155" s="1">
        <f t="shared" ca="1" si="137"/>
        <v>172985</v>
      </c>
      <c r="N155" s="1">
        <f t="shared" ca="1" si="112"/>
        <v>98595.267107959458</v>
      </c>
      <c r="O155" s="1">
        <f t="shared" ca="1" si="138"/>
        <v>33309.72499762907</v>
      </c>
      <c r="P155" s="1">
        <f t="shared" ca="1" si="113"/>
        <v>6817</v>
      </c>
      <c r="Q155" s="1">
        <f t="shared" ca="1" si="139"/>
        <v>10064.17472110434</v>
      </c>
      <c r="R155">
        <f t="shared" ca="1" si="140"/>
        <v>19370.780855336114</v>
      </c>
      <c r="S155" s="1">
        <f t="shared" ca="1" si="141"/>
        <v>225665.50585296517</v>
      </c>
      <c r="T155" s="1">
        <f t="shared" ca="1" si="142"/>
        <v>115476.4418290638</v>
      </c>
      <c r="U155" s="1">
        <f t="shared" ca="1" si="143"/>
        <v>110189.06402390137</v>
      </c>
      <c r="X155" s="33">
        <f t="shared" ca="1" si="115"/>
        <v>1</v>
      </c>
      <c r="Y155" s="33">
        <f t="shared" ca="1" si="116"/>
        <v>0</v>
      </c>
      <c r="Z155" s="33"/>
      <c r="AA155" s="33"/>
      <c r="AO155" s="33">
        <f t="shared" ca="1" si="117"/>
        <v>0</v>
      </c>
      <c r="AP155" s="33">
        <f t="shared" ca="1" si="118"/>
        <v>0</v>
      </c>
      <c r="AQ155" s="33">
        <f t="shared" ca="1" si="119"/>
        <v>1</v>
      </c>
      <c r="AR155" s="33">
        <f t="shared" ca="1" si="120"/>
        <v>0</v>
      </c>
      <c r="AS155" s="33">
        <f t="shared" ca="1" si="121"/>
        <v>0</v>
      </c>
      <c r="AT155" s="34">
        <f t="shared" ca="1" si="122"/>
        <v>0</v>
      </c>
      <c r="AU155" s="33"/>
      <c r="AV155" s="1"/>
      <c r="AW155" s="1"/>
      <c r="AX155" s="1"/>
      <c r="AY155" s="1"/>
      <c r="AZ155" s="1"/>
      <c r="BD155" s="34">
        <f ca="1">Table1[[#This Row],[Car Value]]/Table1[[#This Row],[Cars]]</f>
        <v>33309.72499762907</v>
      </c>
      <c r="BG155" s="34">
        <f t="shared" ca="1" si="123"/>
        <v>0</v>
      </c>
      <c r="BN155" s="16">
        <f ca="1">Table1[[#This Row],[Mortage Value]]/Table1[[#This Row],[Value of House]]</f>
        <v>0.56996425764060155</v>
      </c>
      <c r="BO155" s="1">
        <f t="shared" ca="1" si="114"/>
        <v>0</v>
      </c>
      <c r="BP155" s="1"/>
      <c r="BS155" s="33">
        <f t="shared" ca="1" si="132"/>
        <v>0</v>
      </c>
      <c r="BT155" s="33">
        <f t="shared" ca="1" si="133"/>
        <v>0</v>
      </c>
      <c r="BU155" s="33">
        <f t="shared" ca="1" si="134"/>
        <v>0</v>
      </c>
      <c r="BV155" s="33">
        <f t="shared" ca="1" si="144"/>
        <v>0</v>
      </c>
      <c r="BW155" s="33">
        <f t="shared" ca="1" si="135"/>
        <v>0</v>
      </c>
      <c r="BX155" s="33">
        <f t="shared" ca="1" si="136"/>
        <v>0</v>
      </c>
      <c r="BZ155" s="33">
        <f t="shared" ca="1" si="124"/>
        <v>0</v>
      </c>
      <c r="CA155" s="33">
        <f t="shared" ca="1" si="125"/>
        <v>0</v>
      </c>
      <c r="CB155" s="33">
        <f t="shared" ca="1" si="126"/>
        <v>16560</v>
      </c>
      <c r="CC155" s="33">
        <f t="shared" ca="1" si="127"/>
        <v>0</v>
      </c>
      <c r="CD155" s="33">
        <f t="shared" ca="1" si="128"/>
        <v>0</v>
      </c>
      <c r="CE155" s="34">
        <f t="shared" ca="1" si="129"/>
        <v>0</v>
      </c>
      <c r="CG155" s="33">
        <f t="shared" ca="1" si="131"/>
        <v>1</v>
      </c>
      <c r="CH155" s="7"/>
      <c r="CJ155" s="34">
        <f t="shared" ca="1" si="130"/>
        <v>44</v>
      </c>
    </row>
    <row r="156" spans="1:88" x14ac:dyDescent="0.25">
      <c r="A156" s="1">
        <f t="shared" ca="1" si="101"/>
        <v>2</v>
      </c>
      <c r="B156" s="1" t="str">
        <f t="shared" ca="1" si="102"/>
        <v>Women</v>
      </c>
      <c r="C156" s="1">
        <f t="shared" ca="1" si="103"/>
        <v>34</v>
      </c>
      <c r="D156" s="1">
        <f t="shared" ca="1" si="104"/>
        <v>5</v>
      </c>
      <c r="E156" s="1" t="str">
        <f t="shared" ca="1" si="105"/>
        <v xml:space="preserve">General work </v>
      </c>
      <c r="F156" s="1">
        <f t="shared" ca="1" si="106"/>
        <v>6</v>
      </c>
      <c r="G156" s="1" t="str">
        <f t="shared" ca="1" si="107"/>
        <v>Architech</v>
      </c>
      <c r="H156" s="1">
        <f t="shared" ca="1" si="108"/>
        <v>4</v>
      </c>
      <c r="I156" s="1">
        <f t="shared" ca="1" si="100"/>
        <v>1</v>
      </c>
      <c r="J156" s="1">
        <f t="shared" ca="1" si="109"/>
        <v>32584</v>
      </c>
      <c r="K156" s="1">
        <f t="shared" ca="1" si="110"/>
        <v>2</v>
      </c>
      <c r="L156" s="1" t="str">
        <f t="shared" ca="1" si="111"/>
        <v>Tembhipada Road</v>
      </c>
      <c r="M156" s="1">
        <f t="shared" ca="1" si="137"/>
        <v>195504</v>
      </c>
      <c r="N156" s="1">
        <f t="shared" ca="1" si="112"/>
        <v>18881.125007345297</v>
      </c>
      <c r="O156" s="1">
        <f t="shared" ca="1" si="138"/>
        <v>6977.6729013986405</v>
      </c>
      <c r="P156" s="1">
        <f t="shared" ca="1" si="113"/>
        <v>1316</v>
      </c>
      <c r="Q156" s="1">
        <f t="shared" ca="1" si="139"/>
        <v>43087.584281771131</v>
      </c>
      <c r="R156">
        <f t="shared" ca="1" si="140"/>
        <v>28848.850866882498</v>
      </c>
      <c r="S156" s="1">
        <f t="shared" ca="1" si="141"/>
        <v>231330.52376828116</v>
      </c>
      <c r="T156" s="1">
        <f t="shared" ca="1" si="142"/>
        <v>63284.709289116428</v>
      </c>
      <c r="U156" s="1">
        <f t="shared" ca="1" si="143"/>
        <v>168045.81447916472</v>
      </c>
      <c r="X156" s="33">
        <f t="shared" ca="1" si="115"/>
        <v>0</v>
      </c>
      <c r="Y156" s="33">
        <f t="shared" ca="1" si="116"/>
        <v>1</v>
      </c>
      <c r="Z156" s="33"/>
      <c r="AA156" s="33"/>
      <c r="AO156" s="33">
        <f t="shared" ca="1" si="117"/>
        <v>0</v>
      </c>
      <c r="AP156" s="33">
        <f t="shared" ca="1" si="118"/>
        <v>0</v>
      </c>
      <c r="AQ156" s="33">
        <f t="shared" ca="1" si="119"/>
        <v>1</v>
      </c>
      <c r="AR156" s="33">
        <f t="shared" ca="1" si="120"/>
        <v>0</v>
      </c>
      <c r="AS156" s="33">
        <f t="shared" ca="1" si="121"/>
        <v>0</v>
      </c>
      <c r="AT156" s="34">
        <f t="shared" ca="1" si="122"/>
        <v>0</v>
      </c>
      <c r="AU156" s="33"/>
      <c r="AV156" s="1"/>
      <c r="AW156" s="1"/>
      <c r="AX156" s="1"/>
      <c r="AY156" s="1"/>
      <c r="AZ156" s="1"/>
      <c r="BD156" s="34">
        <f ca="1">Table1[[#This Row],[Car Value]]/Table1[[#This Row],[Cars]]</f>
        <v>6977.6729013986405</v>
      </c>
      <c r="BG156" s="34">
        <f t="shared" ca="1" si="123"/>
        <v>0</v>
      </c>
      <c r="BN156" s="16">
        <f ca="1">Table1[[#This Row],[Mortage Value]]/Table1[[#This Row],[Value of House]]</f>
        <v>9.6576668545632308E-2</v>
      </c>
      <c r="BO156" s="1">
        <f t="shared" ca="1" si="114"/>
        <v>1</v>
      </c>
      <c r="BP156" s="1"/>
      <c r="BS156" s="33">
        <f t="shared" ca="1" si="132"/>
        <v>34597</v>
      </c>
      <c r="BT156" s="33">
        <f t="shared" ca="1" si="133"/>
        <v>0</v>
      </c>
      <c r="BU156" s="33">
        <f t="shared" ca="1" si="134"/>
        <v>0</v>
      </c>
      <c r="BV156" s="33">
        <f t="shared" ca="1" si="144"/>
        <v>0</v>
      </c>
      <c r="BW156" s="33">
        <f t="shared" ca="1" si="135"/>
        <v>0</v>
      </c>
      <c r="BX156" s="33">
        <f t="shared" ca="1" si="136"/>
        <v>0</v>
      </c>
      <c r="BZ156" s="33">
        <f t="shared" ca="1" si="124"/>
        <v>0</v>
      </c>
      <c r="CA156" s="33">
        <f t="shared" ca="1" si="125"/>
        <v>0</v>
      </c>
      <c r="CB156" s="33">
        <f t="shared" ca="1" si="126"/>
        <v>34597</v>
      </c>
      <c r="CC156" s="33">
        <f t="shared" ca="1" si="127"/>
        <v>0</v>
      </c>
      <c r="CD156" s="33">
        <f t="shared" ca="1" si="128"/>
        <v>0</v>
      </c>
      <c r="CE156" s="34">
        <f t="shared" ca="1" si="129"/>
        <v>0</v>
      </c>
      <c r="CG156" s="33">
        <f t="shared" ca="1" si="131"/>
        <v>1</v>
      </c>
      <c r="CH156" s="7"/>
      <c r="CJ156" s="34">
        <f t="shared" ca="1" si="130"/>
        <v>32</v>
      </c>
    </row>
    <row r="157" spans="1:88" x14ac:dyDescent="0.25">
      <c r="A157" s="1">
        <f t="shared" ca="1" si="101"/>
        <v>2</v>
      </c>
      <c r="B157" s="1" t="str">
        <f t="shared" ca="1" si="102"/>
        <v>Women</v>
      </c>
      <c r="C157" s="1">
        <f t="shared" ca="1" si="103"/>
        <v>26</v>
      </c>
      <c r="D157" s="1">
        <f t="shared" ca="1" si="104"/>
        <v>3</v>
      </c>
      <c r="E157" s="1" t="str">
        <f t="shared" ca="1" si="105"/>
        <v>Teaching</v>
      </c>
      <c r="F157" s="1">
        <f t="shared" ca="1" si="106"/>
        <v>4</v>
      </c>
      <c r="G157" s="1" t="str">
        <f t="shared" ca="1" si="107"/>
        <v>IT Engineering</v>
      </c>
      <c r="H157" s="1">
        <f t="shared" ca="1" si="108"/>
        <v>4</v>
      </c>
      <c r="I157" s="1">
        <f t="shared" ca="1" si="100"/>
        <v>1</v>
      </c>
      <c r="J157" s="1">
        <f t="shared" ca="1" si="109"/>
        <v>18752</v>
      </c>
      <c r="K157" s="1">
        <f t="shared" ca="1" si="110"/>
        <v>7</v>
      </c>
      <c r="L157" s="1" t="str">
        <f t="shared" ca="1" si="111"/>
        <v>Tank Road</v>
      </c>
      <c r="M157" s="1">
        <f t="shared" ca="1" si="137"/>
        <v>93760</v>
      </c>
      <c r="N157" s="1">
        <f t="shared" ca="1" si="112"/>
        <v>36130.667633323974</v>
      </c>
      <c r="O157" s="1">
        <f t="shared" ca="1" si="138"/>
        <v>12770.860890052558</v>
      </c>
      <c r="P157" s="1">
        <f t="shared" ca="1" si="113"/>
        <v>9584</v>
      </c>
      <c r="Q157" s="1">
        <f t="shared" ca="1" si="139"/>
        <v>35251.578404171734</v>
      </c>
      <c r="R157">
        <f t="shared" ca="1" si="140"/>
        <v>19129.845731535352</v>
      </c>
      <c r="S157" s="1">
        <f t="shared" ca="1" si="141"/>
        <v>125660.70662158792</v>
      </c>
      <c r="T157" s="1">
        <f t="shared" ca="1" si="142"/>
        <v>80966.246037495701</v>
      </c>
      <c r="U157" s="1">
        <f t="shared" ca="1" si="143"/>
        <v>44694.460584092216</v>
      </c>
      <c r="X157" s="33">
        <f t="shared" ca="1" si="115"/>
        <v>0</v>
      </c>
      <c r="Y157" s="33">
        <f t="shared" ca="1" si="116"/>
        <v>1</v>
      </c>
      <c r="Z157" s="33"/>
      <c r="AA157" s="33"/>
      <c r="AO157" s="33">
        <f t="shared" ca="1" si="117"/>
        <v>0</v>
      </c>
      <c r="AP157" s="33">
        <f t="shared" ca="1" si="118"/>
        <v>0</v>
      </c>
      <c r="AQ157" s="33">
        <f t="shared" ca="1" si="119"/>
        <v>0</v>
      </c>
      <c r="AR157" s="33">
        <f t="shared" ca="1" si="120"/>
        <v>0</v>
      </c>
      <c r="AS157" s="33">
        <f t="shared" ca="1" si="121"/>
        <v>0</v>
      </c>
      <c r="AT157" s="34">
        <f t="shared" ca="1" si="122"/>
        <v>0</v>
      </c>
      <c r="AU157" s="33"/>
      <c r="AV157" s="1"/>
      <c r="AW157" s="1"/>
      <c r="AX157" s="1"/>
      <c r="AY157" s="1"/>
      <c r="AZ157" s="1"/>
      <c r="BD157" s="34">
        <f ca="1">Table1[[#This Row],[Car Value]]/Table1[[#This Row],[Cars]]</f>
        <v>12770.860890052558</v>
      </c>
      <c r="BG157" s="34">
        <f t="shared" ca="1" si="123"/>
        <v>0</v>
      </c>
      <c r="BN157" s="16">
        <f ca="1">Table1[[#This Row],[Mortage Value]]/Table1[[#This Row],[Value of House]]</f>
        <v>0.3853526838025168</v>
      </c>
      <c r="BO157" s="1">
        <f t="shared" ca="1" si="114"/>
        <v>0</v>
      </c>
      <c r="BP157" s="1"/>
      <c r="BS157" s="33">
        <f t="shared" ca="1" si="132"/>
        <v>0</v>
      </c>
      <c r="BT157" s="33">
        <f t="shared" ca="1" si="133"/>
        <v>0</v>
      </c>
      <c r="BU157" s="33">
        <f t="shared" ca="1" si="134"/>
        <v>0</v>
      </c>
      <c r="BV157" s="33">
        <f t="shared" ca="1" si="144"/>
        <v>0</v>
      </c>
      <c r="BW157" s="33">
        <f t="shared" ca="1" si="135"/>
        <v>0</v>
      </c>
      <c r="BX157" s="33">
        <f t="shared" ca="1" si="136"/>
        <v>0</v>
      </c>
      <c r="BZ157" s="33">
        <f t="shared" ca="1" si="124"/>
        <v>0</v>
      </c>
      <c r="CA157" s="33">
        <f t="shared" ca="1" si="125"/>
        <v>0</v>
      </c>
      <c r="CB157" s="33">
        <f t="shared" ca="1" si="126"/>
        <v>0</v>
      </c>
      <c r="CC157" s="33">
        <f t="shared" ca="1" si="127"/>
        <v>0</v>
      </c>
      <c r="CD157" s="33">
        <f t="shared" ca="1" si="128"/>
        <v>0</v>
      </c>
      <c r="CE157" s="34">
        <f t="shared" ca="1" si="129"/>
        <v>0</v>
      </c>
      <c r="CG157" s="33">
        <f t="shared" ca="1" si="131"/>
        <v>1</v>
      </c>
      <c r="CH157" s="7"/>
      <c r="CJ157" s="34">
        <f t="shared" ca="1" si="130"/>
        <v>32</v>
      </c>
    </row>
    <row r="158" spans="1:88" x14ac:dyDescent="0.25">
      <c r="A158" s="1">
        <f t="shared" ca="1" si="101"/>
        <v>2</v>
      </c>
      <c r="B158" s="1" t="str">
        <f t="shared" ca="1" si="102"/>
        <v>Women</v>
      </c>
      <c r="C158" s="1">
        <f t="shared" ca="1" si="103"/>
        <v>30</v>
      </c>
      <c r="D158" s="1">
        <f t="shared" ca="1" si="104"/>
        <v>6</v>
      </c>
      <c r="E158" s="1" t="str">
        <f t="shared" ca="1" si="105"/>
        <v>Architecture</v>
      </c>
      <c r="F158" s="1">
        <f t="shared" ca="1" si="106"/>
        <v>2</v>
      </c>
      <c r="G158" s="1" t="str">
        <f t="shared" ca="1" si="107"/>
        <v>Civil Engineering</v>
      </c>
      <c r="H158" s="1">
        <f t="shared" ca="1" si="108"/>
        <v>0</v>
      </c>
      <c r="I158" s="1">
        <f t="shared" ca="1" si="100"/>
        <v>1</v>
      </c>
      <c r="J158" s="1">
        <f t="shared" ca="1" si="109"/>
        <v>29026</v>
      </c>
      <c r="K158" s="1">
        <f t="shared" ca="1" si="110"/>
        <v>1</v>
      </c>
      <c r="L158" s="1" t="str">
        <f t="shared" ca="1" si="111"/>
        <v>Ganesh Nagar</v>
      </c>
      <c r="M158" s="1">
        <f t="shared" ca="1" si="137"/>
        <v>116104</v>
      </c>
      <c r="N158" s="1">
        <f t="shared" ca="1" si="112"/>
        <v>39786.716330918694</v>
      </c>
      <c r="O158" s="1">
        <f t="shared" ca="1" si="138"/>
        <v>19264.159063856958</v>
      </c>
      <c r="P158" s="1">
        <f t="shared" ca="1" si="113"/>
        <v>1754</v>
      </c>
      <c r="Q158" s="1">
        <f t="shared" ca="1" si="139"/>
        <v>3317.1266474305671</v>
      </c>
      <c r="R158">
        <f t="shared" ca="1" si="140"/>
        <v>42447.005648607366</v>
      </c>
      <c r="S158" s="1">
        <f t="shared" ca="1" si="141"/>
        <v>177815.16471246432</v>
      </c>
      <c r="T158" s="1">
        <f t="shared" ca="1" si="142"/>
        <v>44857.842978349261</v>
      </c>
      <c r="U158" s="1">
        <f t="shared" ca="1" si="143"/>
        <v>132957.32173411507</v>
      </c>
      <c r="X158" s="33">
        <f t="shared" ca="1" si="115"/>
        <v>0</v>
      </c>
      <c r="Y158" s="33">
        <f t="shared" ca="1" si="116"/>
        <v>1</v>
      </c>
      <c r="Z158" s="33"/>
      <c r="AA158" s="33"/>
      <c r="AO158" s="33">
        <f t="shared" ca="1" si="117"/>
        <v>1</v>
      </c>
      <c r="AP158" s="33">
        <f t="shared" ca="1" si="118"/>
        <v>0</v>
      </c>
      <c r="AQ158" s="33">
        <f t="shared" ca="1" si="119"/>
        <v>0</v>
      </c>
      <c r="AR158" s="33">
        <f t="shared" ca="1" si="120"/>
        <v>0</v>
      </c>
      <c r="AS158" s="33">
        <f t="shared" ca="1" si="121"/>
        <v>0</v>
      </c>
      <c r="AT158" s="34">
        <f t="shared" ca="1" si="122"/>
        <v>0</v>
      </c>
      <c r="AU158" s="33"/>
      <c r="AV158" s="1"/>
      <c r="AW158" s="1"/>
      <c r="AX158" s="1"/>
      <c r="AY158" s="1"/>
      <c r="AZ158" s="1"/>
      <c r="BD158" s="34">
        <f ca="1">Table1[[#This Row],[Car Value]]/Table1[[#This Row],[Cars]]</f>
        <v>19264.159063856958</v>
      </c>
      <c r="BG158" s="34">
        <f t="shared" ca="1" si="123"/>
        <v>0</v>
      </c>
      <c r="BN158" s="16">
        <f ca="1">Table1[[#This Row],[Mortage Value]]/Table1[[#This Row],[Value of House]]</f>
        <v>0.34268170201645676</v>
      </c>
      <c r="BO158" s="1">
        <f t="shared" ca="1" si="114"/>
        <v>0</v>
      </c>
      <c r="BP158" s="1"/>
      <c r="BS158" s="33">
        <f t="shared" ca="1" si="132"/>
        <v>0</v>
      </c>
      <c r="BT158" s="33">
        <f t="shared" ca="1" si="133"/>
        <v>18752</v>
      </c>
      <c r="BU158" s="33">
        <f t="shared" ca="1" si="134"/>
        <v>0</v>
      </c>
      <c r="BV158" s="33">
        <f t="shared" ca="1" si="144"/>
        <v>0</v>
      </c>
      <c r="BW158" s="33">
        <f t="shared" ca="1" si="135"/>
        <v>0</v>
      </c>
      <c r="BX158" s="33">
        <f t="shared" ca="1" si="136"/>
        <v>0</v>
      </c>
      <c r="BZ158" s="33">
        <f t="shared" ca="1" si="124"/>
        <v>18752</v>
      </c>
      <c r="CA158" s="33">
        <f t="shared" ca="1" si="125"/>
        <v>0</v>
      </c>
      <c r="CB158" s="33">
        <f t="shared" ca="1" si="126"/>
        <v>0</v>
      </c>
      <c r="CC158" s="33">
        <f t="shared" ca="1" si="127"/>
        <v>0</v>
      </c>
      <c r="CD158" s="33">
        <f t="shared" ca="1" si="128"/>
        <v>0</v>
      </c>
      <c r="CE158" s="34">
        <f t="shared" ca="1" si="129"/>
        <v>0</v>
      </c>
      <c r="CG158" s="33">
        <f t="shared" ca="1" si="131"/>
        <v>1</v>
      </c>
      <c r="CH158" s="7"/>
      <c r="CJ158" s="34">
        <f t="shared" ca="1" si="130"/>
        <v>34</v>
      </c>
    </row>
    <row r="159" spans="1:88" x14ac:dyDescent="0.25">
      <c r="A159" s="1">
        <f t="shared" ca="1" si="101"/>
        <v>1</v>
      </c>
      <c r="B159" s="1" t="str">
        <f t="shared" ca="1" si="102"/>
        <v>Men</v>
      </c>
      <c r="C159" s="1">
        <f t="shared" ca="1" si="103"/>
        <v>28</v>
      </c>
      <c r="D159" s="1">
        <f t="shared" ca="1" si="104"/>
        <v>2</v>
      </c>
      <c r="E159" s="1" t="str">
        <f t="shared" ca="1" si="105"/>
        <v>Construction</v>
      </c>
      <c r="F159" s="1">
        <f t="shared" ca="1" si="106"/>
        <v>6</v>
      </c>
      <c r="G159" s="1" t="str">
        <f t="shared" ca="1" si="107"/>
        <v>Architech</v>
      </c>
      <c r="H159" s="1">
        <f t="shared" ca="1" si="108"/>
        <v>1</v>
      </c>
      <c r="I159" s="1">
        <f t="shared" ca="1" si="100"/>
        <v>2</v>
      </c>
      <c r="J159" s="1">
        <f t="shared" ca="1" si="109"/>
        <v>17955</v>
      </c>
      <c r="K159" s="1">
        <f t="shared" ca="1" si="110"/>
        <v>5</v>
      </c>
      <c r="L159" s="1" t="str">
        <f t="shared" ca="1" si="111"/>
        <v>Shivaji Talao</v>
      </c>
      <c r="M159" s="1">
        <f t="shared" ca="1" si="137"/>
        <v>71820</v>
      </c>
      <c r="N159" s="1">
        <f t="shared" ca="1" si="112"/>
        <v>59587.07911971429</v>
      </c>
      <c r="O159" s="1">
        <f t="shared" ca="1" si="138"/>
        <v>22027.824046992049</v>
      </c>
      <c r="P159" s="1">
        <f t="shared" ca="1" si="113"/>
        <v>3967</v>
      </c>
      <c r="Q159" s="1">
        <f t="shared" ca="1" si="139"/>
        <v>18216.756584661129</v>
      </c>
      <c r="R159">
        <f t="shared" ca="1" si="140"/>
        <v>11610.500374601468</v>
      </c>
      <c r="S159" s="1">
        <f t="shared" ca="1" si="141"/>
        <v>105458.32442159353</v>
      </c>
      <c r="T159" s="1">
        <f t="shared" ca="1" si="142"/>
        <v>81770.835704375422</v>
      </c>
      <c r="U159" s="1">
        <f t="shared" ca="1" si="143"/>
        <v>23687.488717218104</v>
      </c>
      <c r="X159" s="33">
        <f t="shared" ca="1" si="115"/>
        <v>0</v>
      </c>
      <c r="Y159" s="33">
        <f t="shared" ca="1" si="116"/>
        <v>1</v>
      </c>
      <c r="Z159" s="33"/>
      <c r="AA159" s="33"/>
      <c r="AO159" s="33">
        <f t="shared" ca="1" si="117"/>
        <v>0</v>
      </c>
      <c r="AP159" s="33">
        <f t="shared" ca="1" si="118"/>
        <v>0</v>
      </c>
      <c r="AQ159" s="33">
        <f t="shared" ca="1" si="119"/>
        <v>0</v>
      </c>
      <c r="AR159" s="33">
        <f t="shared" ca="1" si="120"/>
        <v>0</v>
      </c>
      <c r="AS159" s="33">
        <f t="shared" ca="1" si="121"/>
        <v>1</v>
      </c>
      <c r="AT159" s="34">
        <f t="shared" ca="1" si="122"/>
        <v>0</v>
      </c>
      <c r="AU159" s="33"/>
      <c r="AV159" s="1"/>
      <c r="AW159" s="1"/>
      <c r="AX159" s="1"/>
      <c r="AY159" s="1"/>
      <c r="AZ159" s="1"/>
      <c r="BD159" s="34">
        <f ca="1">Table1[[#This Row],[Car Value]]/Table1[[#This Row],[Cars]]</f>
        <v>11013.912023496025</v>
      </c>
      <c r="BG159" s="34">
        <f t="shared" ca="1" si="123"/>
        <v>0</v>
      </c>
      <c r="BN159" s="16">
        <f ca="1">Table1[[#This Row],[Mortage Value]]/Table1[[#This Row],[Value of House]]</f>
        <v>0.82967250236305057</v>
      </c>
      <c r="BO159" s="1">
        <f t="shared" ca="1" si="114"/>
        <v>0</v>
      </c>
      <c r="BP159" s="1"/>
      <c r="BS159" s="33">
        <f t="shared" ca="1" si="132"/>
        <v>29026</v>
      </c>
      <c r="BT159" s="33">
        <f t="shared" ca="1" si="133"/>
        <v>0</v>
      </c>
      <c r="BU159" s="33">
        <f t="shared" ca="1" si="134"/>
        <v>0</v>
      </c>
      <c r="BV159" s="33">
        <f t="shared" ca="1" si="144"/>
        <v>0</v>
      </c>
      <c r="BW159" s="33">
        <f t="shared" ca="1" si="135"/>
        <v>0</v>
      </c>
      <c r="BX159" s="33">
        <f t="shared" ca="1" si="136"/>
        <v>0</v>
      </c>
      <c r="BZ159" s="33">
        <f t="shared" ca="1" si="124"/>
        <v>0</v>
      </c>
      <c r="CA159" s="33">
        <f t="shared" ca="1" si="125"/>
        <v>0</v>
      </c>
      <c r="CB159" s="33">
        <f t="shared" ca="1" si="126"/>
        <v>0</v>
      </c>
      <c r="CC159" s="33">
        <f t="shared" ca="1" si="127"/>
        <v>0</v>
      </c>
      <c r="CD159" s="33">
        <f t="shared" ca="1" si="128"/>
        <v>29026</v>
      </c>
      <c r="CE159" s="34">
        <f t="shared" ca="1" si="129"/>
        <v>0</v>
      </c>
      <c r="CG159" s="33">
        <f t="shared" ca="1" si="131"/>
        <v>1</v>
      </c>
      <c r="CH159" s="7"/>
      <c r="CJ159" s="34">
        <f t="shared" ca="1" si="130"/>
        <v>26</v>
      </c>
    </row>
    <row r="160" spans="1:88" x14ac:dyDescent="0.25">
      <c r="A160" s="1">
        <f t="shared" ca="1" si="101"/>
        <v>1</v>
      </c>
      <c r="B160" s="1" t="str">
        <f t="shared" ca="1" si="102"/>
        <v>Men</v>
      </c>
      <c r="C160" s="1">
        <f t="shared" ca="1" si="103"/>
        <v>42</v>
      </c>
      <c r="D160" s="1">
        <f t="shared" ca="1" si="104"/>
        <v>1</v>
      </c>
      <c r="E160" s="1" t="str">
        <f t="shared" ca="1" si="105"/>
        <v>Health</v>
      </c>
      <c r="F160" s="1">
        <f t="shared" ca="1" si="106"/>
        <v>5</v>
      </c>
      <c r="G160" s="1" t="str">
        <f t="shared" ca="1" si="107"/>
        <v>Other</v>
      </c>
      <c r="H160" s="1">
        <f t="shared" ca="1" si="108"/>
        <v>2</v>
      </c>
      <c r="I160" s="1">
        <f t="shared" ca="1" si="100"/>
        <v>1</v>
      </c>
      <c r="J160" s="1">
        <f t="shared" ca="1" si="109"/>
        <v>18924</v>
      </c>
      <c r="K160" s="1">
        <f t="shared" ca="1" si="110"/>
        <v>7</v>
      </c>
      <c r="L160" s="1" t="str">
        <f t="shared" ca="1" si="111"/>
        <v>Tank Road</v>
      </c>
      <c r="M160" s="1">
        <f t="shared" ca="1" si="137"/>
        <v>56772</v>
      </c>
      <c r="N160" s="1">
        <f t="shared" ca="1" si="112"/>
        <v>20263.236843189847</v>
      </c>
      <c r="O160" s="1">
        <f t="shared" ca="1" si="138"/>
        <v>2920.2293650592442</v>
      </c>
      <c r="P160" s="1">
        <f t="shared" ca="1" si="113"/>
        <v>628</v>
      </c>
      <c r="Q160" s="1">
        <f t="shared" ca="1" si="139"/>
        <v>23135.486981278187</v>
      </c>
      <c r="R160">
        <f t="shared" ca="1" si="140"/>
        <v>21795.547431023682</v>
      </c>
      <c r="S160" s="1">
        <f t="shared" ca="1" si="141"/>
        <v>81487.776796082937</v>
      </c>
      <c r="T160" s="1">
        <f t="shared" ca="1" si="142"/>
        <v>44026.723824468034</v>
      </c>
      <c r="U160" s="1">
        <f t="shared" ca="1" si="143"/>
        <v>37461.052971614903</v>
      </c>
      <c r="X160" s="33">
        <f t="shared" ca="1" si="115"/>
        <v>1</v>
      </c>
      <c r="Y160" s="33">
        <f t="shared" ca="1" si="116"/>
        <v>0</v>
      </c>
      <c r="Z160" s="33"/>
      <c r="AA160" s="33"/>
      <c r="AO160" s="33">
        <f t="shared" ca="1" si="117"/>
        <v>0</v>
      </c>
      <c r="AP160" s="33">
        <f t="shared" ca="1" si="118"/>
        <v>0</v>
      </c>
      <c r="AQ160" s="33">
        <f t="shared" ca="1" si="119"/>
        <v>0</v>
      </c>
      <c r="AR160" s="33">
        <f t="shared" ca="1" si="120"/>
        <v>1</v>
      </c>
      <c r="AS160" s="33">
        <f t="shared" ca="1" si="121"/>
        <v>0</v>
      </c>
      <c r="AT160" s="34">
        <f t="shared" ca="1" si="122"/>
        <v>0</v>
      </c>
      <c r="AU160" s="33"/>
      <c r="AV160" s="1"/>
      <c r="AW160" s="1"/>
      <c r="AX160" s="1"/>
      <c r="AY160" s="1"/>
      <c r="AZ160" s="1"/>
      <c r="BD160" s="34">
        <f ca="1">Table1[[#This Row],[Car Value]]/Table1[[#This Row],[Cars]]</f>
        <v>2920.2293650592442</v>
      </c>
      <c r="BG160" s="34">
        <f t="shared" ca="1" si="123"/>
        <v>0</v>
      </c>
      <c r="BN160" s="16">
        <f ca="1">Table1[[#This Row],[Mortage Value]]/Table1[[#This Row],[Value of House]]</f>
        <v>0.35692307551592062</v>
      </c>
      <c r="BO160" s="1">
        <f t="shared" ca="1" si="114"/>
        <v>0</v>
      </c>
      <c r="BP160" s="1"/>
      <c r="BS160" s="33">
        <f t="shared" ca="1" si="132"/>
        <v>0</v>
      </c>
      <c r="BT160" s="33">
        <f t="shared" ca="1" si="133"/>
        <v>0</v>
      </c>
      <c r="BU160" s="33">
        <f t="shared" ca="1" si="134"/>
        <v>17955</v>
      </c>
      <c r="BV160" s="33">
        <f t="shared" ca="1" si="144"/>
        <v>0</v>
      </c>
      <c r="BW160" s="33">
        <f t="shared" ca="1" si="135"/>
        <v>0</v>
      </c>
      <c r="BX160" s="33">
        <f t="shared" ca="1" si="136"/>
        <v>0</v>
      </c>
      <c r="BZ160" s="33">
        <f t="shared" ca="1" si="124"/>
        <v>0</v>
      </c>
      <c r="CA160" s="33">
        <f t="shared" ca="1" si="125"/>
        <v>0</v>
      </c>
      <c r="CB160" s="33">
        <f t="shared" ca="1" si="126"/>
        <v>0</v>
      </c>
      <c r="CC160" s="33">
        <f t="shared" ca="1" si="127"/>
        <v>17955</v>
      </c>
      <c r="CD160" s="33">
        <f t="shared" ca="1" si="128"/>
        <v>0</v>
      </c>
      <c r="CE160" s="34">
        <f t="shared" ca="1" si="129"/>
        <v>0</v>
      </c>
      <c r="CG160" s="33">
        <f t="shared" ca="1" si="131"/>
        <v>1</v>
      </c>
      <c r="CH160" s="7"/>
      <c r="CJ160" s="34">
        <f t="shared" ca="1" si="130"/>
        <v>30</v>
      </c>
    </row>
    <row r="161" spans="1:88" x14ac:dyDescent="0.25">
      <c r="A161" s="1">
        <f t="shared" ca="1" si="101"/>
        <v>1</v>
      </c>
      <c r="B161" s="1" t="str">
        <f t="shared" ca="1" si="102"/>
        <v>Men</v>
      </c>
      <c r="C161" s="1">
        <f t="shared" ca="1" si="103"/>
        <v>33</v>
      </c>
      <c r="D161" s="1">
        <f t="shared" ca="1" si="104"/>
        <v>6</v>
      </c>
      <c r="E161" s="1" t="str">
        <f t="shared" ca="1" si="105"/>
        <v>Architecture</v>
      </c>
      <c r="F161" s="1">
        <f t="shared" ca="1" si="106"/>
        <v>4</v>
      </c>
      <c r="G161" s="1" t="str">
        <f t="shared" ca="1" si="107"/>
        <v>IT Engineering</v>
      </c>
      <c r="H161" s="1">
        <f t="shared" ca="1" si="108"/>
        <v>3</v>
      </c>
      <c r="I161" s="1">
        <f t="shared" ca="1" si="100"/>
        <v>2</v>
      </c>
      <c r="J161" s="1">
        <f t="shared" ca="1" si="109"/>
        <v>15919</v>
      </c>
      <c r="K161" s="1">
        <f t="shared" ca="1" si="110"/>
        <v>4</v>
      </c>
      <c r="L161" s="1" t="str">
        <f t="shared" ca="1" si="111"/>
        <v>Sarvoday Nagar</v>
      </c>
      <c r="M161" s="1">
        <f t="shared" ca="1" si="137"/>
        <v>79595</v>
      </c>
      <c r="N161" s="1">
        <f t="shared" ca="1" si="112"/>
        <v>53871.969135945204</v>
      </c>
      <c r="O161" s="1">
        <f t="shared" ca="1" si="138"/>
        <v>10428.978357558959</v>
      </c>
      <c r="P161" s="1">
        <f t="shared" ca="1" si="113"/>
        <v>1338</v>
      </c>
      <c r="Q161" s="1">
        <f t="shared" ca="1" si="139"/>
        <v>6037.1584559147468</v>
      </c>
      <c r="R161">
        <f t="shared" ca="1" si="140"/>
        <v>9642.0237990152309</v>
      </c>
      <c r="S161" s="1">
        <f t="shared" ca="1" si="141"/>
        <v>99666.002156574192</v>
      </c>
      <c r="T161" s="1">
        <f t="shared" ca="1" si="142"/>
        <v>61247.127591859949</v>
      </c>
      <c r="U161" s="1">
        <f t="shared" ca="1" si="143"/>
        <v>38418.874564714242</v>
      </c>
      <c r="X161" s="33">
        <f t="shared" ca="1" si="115"/>
        <v>1</v>
      </c>
      <c r="Y161" s="33">
        <f t="shared" ca="1" si="116"/>
        <v>0</v>
      </c>
      <c r="Z161" s="33"/>
      <c r="AA161" s="33"/>
      <c r="AO161" s="33">
        <f t="shared" ca="1" si="117"/>
        <v>0</v>
      </c>
      <c r="AP161" s="33">
        <f t="shared" ca="1" si="118"/>
        <v>0</v>
      </c>
      <c r="AQ161" s="33">
        <f t="shared" ca="1" si="119"/>
        <v>1</v>
      </c>
      <c r="AR161" s="33">
        <f t="shared" ca="1" si="120"/>
        <v>0</v>
      </c>
      <c r="AS161" s="33">
        <f t="shared" ca="1" si="121"/>
        <v>0</v>
      </c>
      <c r="AT161" s="34">
        <f t="shared" ca="1" si="122"/>
        <v>0</v>
      </c>
      <c r="AU161" s="33"/>
      <c r="AV161" s="1"/>
      <c r="AW161" s="1"/>
      <c r="AX161" s="1"/>
      <c r="AY161" s="1"/>
      <c r="AZ161" s="1"/>
      <c r="BD161" s="34">
        <f ca="1">Table1[[#This Row],[Car Value]]/Table1[[#This Row],[Cars]]</f>
        <v>5214.4891787794795</v>
      </c>
      <c r="BG161" s="34">
        <f t="shared" ca="1" si="123"/>
        <v>0</v>
      </c>
      <c r="BN161" s="16">
        <f ca="1">Table1[[#This Row],[Mortage Value]]/Table1[[#This Row],[Value of House]]</f>
        <v>0.67682604605748109</v>
      </c>
      <c r="BO161" s="1">
        <f t="shared" ca="1" si="114"/>
        <v>0</v>
      </c>
      <c r="BP161" s="1"/>
      <c r="BS161" s="33">
        <f t="shared" ca="1" si="132"/>
        <v>0</v>
      </c>
      <c r="BT161" s="33">
        <f t="shared" ca="1" si="133"/>
        <v>18924</v>
      </c>
      <c r="BU161" s="33">
        <f t="shared" ca="1" si="134"/>
        <v>0</v>
      </c>
      <c r="BV161" s="33">
        <f t="shared" ca="1" si="144"/>
        <v>0</v>
      </c>
      <c r="BW161" s="33">
        <f t="shared" ca="1" si="135"/>
        <v>0</v>
      </c>
      <c r="BX161" s="33">
        <f t="shared" ca="1" si="136"/>
        <v>0</v>
      </c>
      <c r="BZ161" s="33">
        <f t="shared" ca="1" si="124"/>
        <v>0</v>
      </c>
      <c r="CA161" s="33">
        <f t="shared" ca="1" si="125"/>
        <v>0</v>
      </c>
      <c r="CB161" s="33">
        <f t="shared" ca="1" si="126"/>
        <v>18924</v>
      </c>
      <c r="CC161" s="33">
        <f t="shared" ca="1" si="127"/>
        <v>0</v>
      </c>
      <c r="CD161" s="33">
        <f t="shared" ca="1" si="128"/>
        <v>0</v>
      </c>
      <c r="CE161" s="34">
        <f t="shared" ca="1" si="129"/>
        <v>0</v>
      </c>
      <c r="CG161" s="33">
        <f t="shared" ca="1" si="131"/>
        <v>1</v>
      </c>
      <c r="CH161" s="7"/>
      <c r="CJ161" s="34">
        <f t="shared" ca="1" si="130"/>
        <v>28</v>
      </c>
    </row>
    <row r="162" spans="1:88" x14ac:dyDescent="0.25">
      <c r="A162" s="1">
        <f t="shared" ca="1" si="101"/>
        <v>1</v>
      </c>
      <c r="B162" s="1" t="str">
        <f t="shared" ca="1" si="102"/>
        <v>Men</v>
      </c>
      <c r="C162" s="1">
        <f t="shared" ca="1" si="103"/>
        <v>27</v>
      </c>
      <c r="D162" s="1">
        <f t="shared" ca="1" si="104"/>
        <v>2</v>
      </c>
      <c r="E162" s="1" t="str">
        <f t="shared" ca="1" si="105"/>
        <v>Construction</v>
      </c>
      <c r="F162" s="1">
        <f t="shared" ca="1" si="106"/>
        <v>3</v>
      </c>
      <c r="G162" s="1" t="str">
        <f t="shared" ca="1" si="107"/>
        <v>B.ED</v>
      </c>
      <c r="H162" s="1">
        <f t="shared" ca="1" si="108"/>
        <v>1</v>
      </c>
      <c r="I162" s="1">
        <f t="shared" ca="1" si="100"/>
        <v>2</v>
      </c>
      <c r="J162" s="1">
        <f t="shared" ca="1" si="109"/>
        <v>24872</v>
      </c>
      <c r="K162" s="1">
        <f t="shared" ca="1" si="110"/>
        <v>5</v>
      </c>
      <c r="L162" s="1" t="str">
        <f t="shared" ca="1" si="111"/>
        <v>Shivaji Talao</v>
      </c>
      <c r="M162" s="1">
        <f t="shared" ca="1" si="137"/>
        <v>74616</v>
      </c>
      <c r="N162" s="1">
        <f t="shared" ca="1" si="112"/>
        <v>70281.3710820868</v>
      </c>
      <c r="O162" s="1">
        <f t="shared" ca="1" si="138"/>
        <v>14939.926963495585</v>
      </c>
      <c r="P162" s="1">
        <f t="shared" ca="1" si="113"/>
        <v>2289</v>
      </c>
      <c r="Q162" s="1">
        <f t="shared" ca="1" si="139"/>
        <v>16138.429230240641</v>
      </c>
      <c r="R162">
        <f t="shared" ca="1" si="140"/>
        <v>37273.142571213757</v>
      </c>
      <c r="S162" s="1">
        <f t="shared" ca="1" si="141"/>
        <v>126829.06953470934</v>
      </c>
      <c r="T162" s="1">
        <f t="shared" ca="1" si="142"/>
        <v>88708.800312327439</v>
      </c>
      <c r="U162" s="1">
        <f t="shared" ca="1" si="143"/>
        <v>38120.269222381903</v>
      </c>
      <c r="X162" s="33">
        <f t="shared" ca="1" si="115"/>
        <v>1</v>
      </c>
      <c r="Y162" s="33">
        <f t="shared" ca="1" si="116"/>
        <v>0</v>
      </c>
      <c r="Z162" s="33"/>
      <c r="AA162" s="33"/>
      <c r="AO162" s="33">
        <f t="shared" ca="1" si="117"/>
        <v>0</v>
      </c>
      <c r="AP162" s="33">
        <f t="shared" ca="1" si="118"/>
        <v>0</v>
      </c>
      <c r="AQ162" s="33">
        <f t="shared" ca="1" si="119"/>
        <v>0</v>
      </c>
      <c r="AR162" s="33">
        <f t="shared" ca="1" si="120"/>
        <v>0</v>
      </c>
      <c r="AS162" s="33">
        <f t="shared" ca="1" si="121"/>
        <v>1</v>
      </c>
      <c r="AT162" s="34">
        <f t="shared" ca="1" si="122"/>
        <v>0</v>
      </c>
      <c r="AU162" s="33"/>
      <c r="AV162" s="1"/>
      <c r="AW162" s="1"/>
      <c r="AX162" s="1"/>
      <c r="AY162" s="1"/>
      <c r="AZ162" s="1"/>
      <c r="BD162" s="34">
        <f ca="1">Table1[[#This Row],[Car Value]]/Table1[[#This Row],[Cars]]</f>
        <v>7469.9634817477927</v>
      </c>
      <c r="BG162" s="34">
        <f t="shared" ca="1" si="123"/>
        <v>0</v>
      </c>
      <c r="BN162" s="16">
        <f ca="1">Table1[[#This Row],[Mortage Value]]/Table1[[#This Row],[Value of House]]</f>
        <v>0.94190751423403563</v>
      </c>
      <c r="BO162" s="1">
        <f t="shared" ca="1" si="114"/>
        <v>0</v>
      </c>
      <c r="BP162" s="1"/>
      <c r="BS162" s="33">
        <f t="shared" ca="1" si="132"/>
        <v>0</v>
      </c>
      <c r="BT162" s="33">
        <f t="shared" ca="1" si="133"/>
        <v>0</v>
      </c>
      <c r="BU162" s="33">
        <f t="shared" ca="1" si="134"/>
        <v>0</v>
      </c>
      <c r="BV162" s="33">
        <f t="shared" ca="1" si="144"/>
        <v>0</v>
      </c>
      <c r="BW162" s="33">
        <f t="shared" ca="1" si="135"/>
        <v>15919</v>
      </c>
      <c r="BX162" s="33">
        <f t="shared" ca="1" si="136"/>
        <v>0</v>
      </c>
      <c r="BZ162" s="33">
        <f t="shared" ca="1" si="124"/>
        <v>0</v>
      </c>
      <c r="CA162" s="33">
        <f t="shared" ca="1" si="125"/>
        <v>0</v>
      </c>
      <c r="CB162" s="33">
        <f t="shared" ca="1" si="126"/>
        <v>0</v>
      </c>
      <c r="CC162" s="33">
        <f t="shared" ca="1" si="127"/>
        <v>0</v>
      </c>
      <c r="CD162" s="33">
        <f t="shared" ca="1" si="128"/>
        <v>15919</v>
      </c>
      <c r="CE162" s="34">
        <f t="shared" ca="1" si="129"/>
        <v>0</v>
      </c>
      <c r="CG162" s="33">
        <f t="shared" ca="1" si="131"/>
        <v>1</v>
      </c>
      <c r="CH162" s="7"/>
      <c r="CJ162" s="34">
        <f t="shared" ca="1" si="130"/>
        <v>42</v>
      </c>
    </row>
    <row r="163" spans="1:88" x14ac:dyDescent="0.25">
      <c r="A163" s="1">
        <f t="shared" ca="1" si="101"/>
        <v>2</v>
      </c>
      <c r="B163" s="1" t="str">
        <f t="shared" ca="1" si="102"/>
        <v>Women</v>
      </c>
      <c r="C163" s="1">
        <f t="shared" ca="1" si="103"/>
        <v>41</v>
      </c>
      <c r="D163" s="1">
        <f t="shared" ca="1" si="104"/>
        <v>2</v>
      </c>
      <c r="E163" s="1" t="str">
        <f t="shared" ca="1" si="105"/>
        <v>Construction</v>
      </c>
      <c r="F163" s="1">
        <f t="shared" ca="1" si="106"/>
        <v>1</v>
      </c>
      <c r="G163" s="1" t="str">
        <f t="shared" ca="1" si="107"/>
        <v>Doctor</v>
      </c>
      <c r="H163" s="1">
        <f t="shared" ca="1" si="108"/>
        <v>4</v>
      </c>
      <c r="I163" s="1">
        <f t="shared" ca="1" si="100"/>
        <v>2</v>
      </c>
      <c r="J163" s="1">
        <f t="shared" ca="1" si="109"/>
        <v>19503</v>
      </c>
      <c r="K163" s="1">
        <f t="shared" ca="1" si="110"/>
        <v>2</v>
      </c>
      <c r="L163" s="1" t="str">
        <f t="shared" ca="1" si="111"/>
        <v>Tembhipada Road</v>
      </c>
      <c r="M163" s="1">
        <f t="shared" ca="1" si="137"/>
        <v>78012</v>
      </c>
      <c r="N163" s="1">
        <f t="shared" ca="1" si="112"/>
        <v>58185.887546230908</v>
      </c>
      <c r="O163" s="1">
        <f t="shared" ca="1" si="138"/>
        <v>5577.7931581900739</v>
      </c>
      <c r="P163" s="1">
        <f t="shared" ca="1" si="113"/>
        <v>3663</v>
      </c>
      <c r="Q163" s="1">
        <f t="shared" ca="1" si="139"/>
        <v>34800.364329643817</v>
      </c>
      <c r="R163">
        <f t="shared" ca="1" si="140"/>
        <v>29157.583660908931</v>
      </c>
      <c r="S163" s="1">
        <f t="shared" ca="1" si="141"/>
        <v>112747.37681909901</v>
      </c>
      <c r="T163" s="1">
        <f t="shared" ca="1" si="142"/>
        <v>96649.251875874732</v>
      </c>
      <c r="U163" s="1">
        <f t="shared" ca="1" si="143"/>
        <v>16098.124943224277</v>
      </c>
      <c r="X163" s="33">
        <f t="shared" ca="1" si="115"/>
        <v>1</v>
      </c>
      <c r="Y163" s="33">
        <f t="shared" ca="1" si="116"/>
        <v>0</v>
      </c>
      <c r="Z163" s="33"/>
      <c r="AA163" s="33"/>
      <c r="AO163" s="33">
        <f t="shared" ca="1" si="117"/>
        <v>0</v>
      </c>
      <c r="AP163" s="33">
        <f t="shared" ca="1" si="118"/>
        <v>0</v>
      </c>
      <c r="AQ163" s="33">
        <f t="shared" ca="1" si="119"/>
        <v>0</v>
      </c>
      <c r="AR163" s="33">
        <f t="shared" ca="1" si="120"/>
        <v>1</v>
      </c>
      <c r="AS163" s="33">
        <f t="shared" ca="1" si="121"/>
        <v>0</v>
      </c>
      <c r="AT163" s="34">
        <f t="shared" ca="1" si="122"/>
        <v>0</v>
      </c>
      <c r="AU163" s="33"/>
      <c r="AV163" s="1"/>
      <c r="AW163" s="1"/>
      <c r="AX163" s="1"/>
      <c r="AY163" s="1"/>
      <c r="AZ163" s="1"/>
      <c r="BD163" s="34">
        <f ca="1">Table1[[#This Row],[Car Value]]/Table1[[#This Row],[Cars]]</f>
        <v>2788.8965790950369</v>
      </c>
      <c r="BG163" s="34">
        <f t="shared" ca="1" si="123"/>
        <v>0</v>
      </c>
      <c r="BN163" s="16">
        <f ca="1">Table1[[#This Row],[Mortage Value]]/Table1[[#This Row],[Value of House]]</f>
        <v>0.74585816984862463</v>
      </c>
      <c r="BO163" s="1">
        <f t="shared" ca="1" si="114"/>
        <v>0</v>
      </c>
      <c r="BP163" s="1"/>
      <c r="BS163" s="33">
        <f t="shared" ca="1" si="132"/>
        <v>0</v>
      </c>
      <c r="BT163" s="33">
        <f t="shared" ca="1" si="133"/>
        <v>0</v>
      </c>
      <c r="BU163" s="33">
        <f t="shared" ca="1" si="134"/>
        <v>24872</v>
      </c>
      <c r="BV163" s="33">
        <f t="shared" ca="1" si="144"/>
        <v>0</v>
      </c>
      <c r="BW163" s="33">
        <f t="shared" ca="1" si="135"/>
        <v>0</v>
      </c>
      <c r="BX163" s="33">
        <f t="shared" ca="1" si="136"/>
        <v>0</v>
      </c>
      <c r="BZ163" s="33">
        <f t="shared" ca="1" si="124"/>
        <v>0</v>
      </c>
      <c r="CA163" s="33">
        <f t="shared" ca="1" si="125"/>
        <v>0</v>
      </c>
      <c r="CB163" s="33">
        <f t="shared" ca="1" si="126"/>
        <v>0</v>
      </c>
      <c r="CC163" s="33">
        <f t="shared" ca="1" si="127"/>
        <v>24872</v>
      </c>
      <c r="CD163" s="33">
        <f t="shared" ca="1" si="128"/>
        <v>0</v>
      </c>
      <c r="CE163" s="34">
        <f t="shared" ca="1" si="129"/>
        <v>0</v>
      </c>
      <c r="CG163" s="33">
        <f t="shared" ca="1" si="131"/>
        <v>1</v>
      </c>
      <c r="CH163" s="7"/>
      <c r="CJ163" s="34">
        <f t="shared" ca="1" si="130"/>
        <v>33</v>
      </c>
    </row>
    <row r="164" spans="1:88" x14ac:dyDescent="0.25">
      <c r="A164" s="1">
        <f t="shared" ca="1" si="101"/>
        <v>1</v>
      </c>
      <c r="B164" s="1" t="str">
        <f t="shared" ca="1" si="102"/>
        <v>Men</v>
      </c>
      <c r="C164" s="1">
        <f t="shared" ca="1" si="103"/>
        <v>43</v>
      </c>
      <c r="D164" s="1">
        <f t="shared" ca="1" si="104"/>
        <v>4</v>
      </c>
      <c r="E164" s="1" t="str">
        <f t="shared" ca="1" si="105"/>
        <v>IT</v>
      </c>
      <c r="F164" s="1">
        <f t="shared" ca="1" si="106"/>
        <v>2</v>
      </c>
      <c r="G164" s="1" t="str">
        <f t="shared" ca="1" si="107"/>
        <v>Civil Engineering</v>
      </c>
      <c r="H164" s="1">
        <f t="shared" ca="1" si="108"/>
        <v>2</v>
      </c>
      <c r="I164" s="1">
        <f t="shared" ca="1" si="100"/>
        <v>2</v>
      </c>
      <c r="J164" s="1">
        <f t="shared" ca="1" si="109"/>
        <v>22837</v>
      </c>
      <c r="K164" s="1">
        <f t="shared" ca="1" si="110"/>
        <v>5</v>
      </c>
      <c r="L164" s="1" t="str">
        <f t="shared" ca="1" si="111"/>
        <v>Shivaji Talao</v>
      </c>
      <c r="M164" s="1">
        <f t="shared" ca="1" si="137"/>
        <v>114185</v>
      </c>
      <c r="N164" s="1">
        <f t="shared" ca="1" si="112"/>
        <v>90169.250119615142</v>
      </c>
      <c r="O164" s="1">
        <f t="shared" ca="1" si="138"/>
        <v>43793.929485295106</v>
      </c>
      <c r="P164" s="1">
        <f t="shared" ca="1" si="113"/>
        <v>32925</v>
      </c>
      <c r="Q164" s="1">
        <f t="shared" ca="1" si="139"/>
        <v>31009.584938828037</v>
      </c>
      <c r="R164">
        <f t="shared" ca="1" si="140"/>
        <v>7545.4470683538329</v>
      </c>
      <c r="S164" s="1">
        <f t="shared" ca="1" si="141"/>
        <v>165524.37655364894</v>
      </c>
      <c r="T164" s="1">
        <f t="shared" ca="1" si="142"/>
        <v>154103.83505844319</v>
      </c>
      <c r="U164" s="1">
        <f t="shared" ca="1" si="143"/>
        <v>11420.541495205747</v>
      </c>
      <c r="X164" s="33">
        <f t="shared" ca="1" si="115"/>
        <v>0</v>
      </c>
      <c r="Y164" s="33">
        <f t="shared" ca="1" si="116"/>
        <v>1</v>
      </c>
      <c r="Z164" s="33"/>
      <c r="AA164" s="33"/>
      <c r="AO164" s="33">
        <f t="shared" ca="1" si="117"/>
        <v>0</v>
      </c>
      <c r="AP164" s="33">
        <f t="shared" ca="1" si="118"/>
        <v>0</v>
      </c>
      <c r="AQ164" s="33">
        <f t="shared" ca="1" si="119"/>
        <v>0</v>
      </c>
      <c r="AR164" s="33">
        <f t="shared" ca="1" si="120"/>
        <v>1</v>
      </c>
      <c r="AS164" s="33">
        <f t="shared" ca="1" si="121"/>
        <v>0</v>
      </c>
      <c r="AT164" s="34">
        <f t="shared" ca="1" si="122"/>
        <v>0</v>
      </c>
      <c r="AU164" s="33"/>
      <c r="AV164" s="1"/>
      <c r="AW164" s="1"/>
      <c r="AX164" s="1"/>
      <c r="AY164" s="1"/>
      <c r="AZ164" s="1"/>
      <c r="BD164" s="34">
        <f ca="1">Table1[[#This Row],[Car Value]]/Table1[[#This Row],[Cars]]</f>
        <v>21896.964742647553</v>
      </c>
      <c r="BG164" s="34">
        <f t="shared" ca="1" si="123"/>
        <v>0</v>
      </c>
      <c r="BN164" s="16">
        <f ca="1">Table1[[#This Row],[Mortage Value]]/Table1[[#This Row],[Value of House]]</f>
        <v>0.78967684126299553</v>
      </c>
      <c r="BO164" s="1">
        <f t="shared" ca="1" si="114"/>
        <v>0</v>
      </c>
      <c r="BP164" s="1"/>
      <c r="BS164" s="33">
        <f t="shared" ca="1" si="132"/>
        <v>0</v>
      </c>
      <c r="BT164" s="33">
        <f t="shared" ca="1" si="133"/>
        <v>0</v>
      </c>
      <c r="BU164" s="33">
        <f t="shared" ca="1" si="134"/>
        <v>0</v>
      </c>
      <c r="BV164" s="33">
        <f t="shared" ca="1" si="144"/>
        <v>0</v>
      </c>
      <c r="BW164" s="33">
        <f t="shared" ca="1" si="135"/>
        <v>0</v>
      </c>
      <c r="BX164" s="33">
        <f t="shared" ca="1" si="136"/>
        <v>0</v>
      </c>
      <c r="BZ164" s="33">
        <f t="shared" ca="1" si="124"/>
        <v>0</v>
      </c>
      <c r="CA164" s="33">
        <f t="shared" ca="1" si="125"/>
        <v>0</v>
      </c>
      <c r="CB164" s="33">
        <f t="shared" ca="1" si="126"/>
        <v>0</v>
      </c>
      <c r="CC164" s="33">
        <f t="shared" ca="1" si="127"/>
        <v>19503</v>
      </c>
      <c r="CD164" s="33">
        <f t="shared" ca="1" si="128"/>
        <v>0</v>
      </c>
      <c r="CE164" s="34">
        <f t="shared" ca="1" si="129"/>
        <v>0</v>
      </c>
      <c r="CG164" s="33">
        <f t="shared" ca="1" si="131"/>
        <v>1</v>
      </c>
      <c r="CH164" s="7"/>
      <c r="CJ164" s="34">
        <f t="shared" ca="1" si="130"/>
        <v>27</v>
      </c>
    </row>
    <row r="165" spans="1:88" x14ac:dyDescent="0.25">
      <c r="A165" s="1">
        <f t="shared" ca="1" si="101"/>
        <v>1</v>
      </c>
      <c r="B165" s="1" t="str">
        <f t="shared" ca="1" si="102"/>
        <v>Men</v>
      </c>
      <c r="C165" s="1">
        <f t="shared" ca="1" si="103"/>
        <v>29</v>
      </c>
      <c r="D165" s="1">
        <f t="shared" ca="1" si="104"/>
        <v>1</v>
      </c>
      <c r="E165" s="1" t="str">
        <f t="shared" ca="1" si="105"/>
        <v>Health</v>
      </c>
      <c r="F165" s="1">
        <f t="shared" ca="1" si="106"/>
        <v>5</v>
      </c>
      <c r="G165" s="1" t="str">
        <f t="shared" ca="1" si="107"/>
        <v>Other</v>
      </c>
      <c r="H165" s="1">
        <f t="shared" ca="1" si="108"/>
        <v>3</v>
      </c>
      <c r="I165" s="1">
        <f t="shared" ca="1" si="100"/>
        <v>2</v>
      </c>
      <c r="J165" s="1">
        <f t="shared" ca="1" si="109"/>
        <v>19588</v>
      </c>
      <c r="K165" s="1">
        <f t="shared" ca="1" si="110"/>
        <v>2</v>
      </c>
      <c r="L165" s="1" t="str">
        <f t="shared" ca="1" si="111"/>
        <v>Tembhipada Road</v>
      </c>
      <c r="M165" s="1">
        <f t="shared" ca="1" si="137"/>
        <v>58764</v>
      </c>
      <c r="N165" s="1">
        <f t="shared" ca="1" si="112"/>
        <v>48640.588850147818</v>
      </c>
      <c r="O165" s="1">
        <f t="shared" ca="1" si="138"/>
        <v>15383.052298547505</v>
      </c>
      <c r="P165" s="1">
        <f t="shared" ca="1" si="113"/>
        <v>6333</v>
      </c>
      <c r="Q165" s="1">
        <f t="shared" ca="1" si="139"/>
        <v>18933.713766026754</v>
      </c>
      <c r="R165">
        <f t="shared" ca="1" si="140"/>
        <v>16094.416534944046</v>
      </c>
      <c r="S165" s="1">
        <f t="shared" ca="1" si="141"/>
        <v>90241.468833491555</v>
      </c>
      <c r="T165" s="1">
        <f t="shared" ca="1" si="142"/>
        <v>73907.302616174566</v>
      </c>
      <c r="U165" s="1">
        <f t="shared" ca="1" si="143"/>
        <v>16334.16621731699</v>
      </c>
      <c r="X165" s="33">
        <f t="shared" ca="1" si="115"/>
        <v>1</v>
      </c>
      <c r="Y165" s="33">
        <f t="shared" ca="1" si="116"/>
        <v>0</v>
      </c>
      <c r="Z165" s="33"/>
      <c r="AA165" s="33"/>
      <c r="AO165" s="33">
        <f t="shared" ca="1" si="117"/>
        <v>0</v>
      </c>
      <c r="AP165" s="33">
        <f t="shared" ca="1" si="118"/>
        <v>1</v>
      </c>
      <c r="AQ165" s="33">
        <f t="shared" ca="1" si="119"/>
        <v>0</v>
      </c>
      <c r="AR165" s="33">
        <f t="shared" ca="1" si="120"/>
        <v>0</v>
      </c>
      <c r="AS165" s="33">
        <f t="shared" ca="1" si="121"/>
        <v>0</v>
      </c>
      <c r="AT165" s="34">
        <f t="shared" ca="1" si="122"/>
        <v>0</v>
      </c>
      <c r="AU165" s="33"/>
      <c r="AV165" s="1"/>
      <c r="AW165" s="1"/>
      <c r="AX165" s="1"/>
      <c r="AY165" s="1"/>
      <c r="AZ165" s="1"/>
      <c r="BD165" s="34">
        <f ca="1">Table1[[#This Row],[Car Value]]/Table1[[#This Row],[Cars]]</f>
        <v>7691.5261492737527</v>
      </c>
      <c r="BG165" s="34">
        <f t="shared" ca="1" si="123"/>
        <v>0</v>
      </c>
      <c r="BN165" s="16">
        <f ca="1">Table1[[#This Row],[Mortage Value]]/Table1[[#This Row],[Value of House]]</f>
        <v>0.82772767085541865</v>
      </c>
      <c r="BO165" s="1">
        <f t="shared" ca="1" si="114"/>
        <v>0</v>
      </c>
      <c r="BP165" s="1"/>
      <c r="BS165" s="33">
        <f t="shared" ca="1" si="132"/>
        <v>0</v>
      </c>
      <c r="BT165" s="33">
        <f t="shared" ca="1" si="133"/>
        <v>0</v>
      </c>
      <c r="BU165" s="33">
        <f t="shared" ca="1" si="134"/>
        <v>22837</v>
      </c>
      <c r="BV165" s="33">
        <f t="shared" ca="1" si="144"/>
        <v>0</v>
      </c>
      <c r="BW165" s="33">
        <f t="shared" ca="1" si="135"/>
        <v>0</v>
      </c>
      <c r="BX165" s="33">
        <f t="shared" ca="1" si="136"/>
        <v>0</v>
      </c>
      <c r="BZ165" s="33">
        <f t="shared" ca="1" si="124"/>
        <v>0</v>
      </c>
      <c r="CA165" s="33">
        <f t="shared" ca="1" si="125"/>
        <v>22837</v>
      </c>
      <c r="CB165" s="33">
        <f t="shared" ca="1" si="126"/>
        <v>0</v>
      </c>
      <c r="CC165" s="33">
        <f t="shared" ca="1" si="127"/>
        <v>0</v>
      </c>
      <c r="CD165" s="33">
        <f t="shared" ca="1" si="128"/>
        <v>0</v>
      </c>
      <c r="CE165" s="34">
        <f t="shared" ca="1" si="129"/>
        <v>0</v>
      </c>
      <c r="CG165" s="33">
        <f t="shared" ca="1" si="131"/>
        <v>1</v>
      </c>
      <c r="CH165" s="7"/>
      <c r="CJ165" s="34">
        <f t="shared" ca="1" si="130"/>
        <v>41</v>
      </c>
    </row>
    <row r="166" spans="1:88" x14ac:dyDescent="0.25">
      <c r="A166" s="1">
        <f t="shared" ca="1" si="101"/>
        <v>1</v>
      </c>
      <c r="B166" s="1" t="str">
        <f t="shared" ca="1" si="102"/>
        <v>Men</v>
      </c>
      <c r="C166" s="1">
        <f t="shared" ca="1" si="103"/>
        <v>28</v>
      </c>
      <c r="D166" s="1">
        <f t="shared" ca="1" si="104"/>
        <v>6</v>
      </c>
      <c r="E166" s="1" t="str">
        <f t="shared" ca="1" si="105"/>
        <v>Architecture</v>
      </c>
      <c r="F166" s="1">
        <f t="shared" ca="1" si="106"/>
        <v>6</v>
      </c>
      <c r="G166" s="1" t="str">
        <f t="shared" ca="1" si="107"/>
        <v>Architech</v>
      </c>
      <c r="H166" s="1">
        <f t="shared" ca="1" si="108"/>
        <v>0</v>
      </c>
      <c r="I166" s="1">
        <f t="shared" ca="1" si="100"/>
        <v>2</v>
      </c>
      <c r="J166" s="1">
        <f t="shared" ca="1" si="109"/>
        <v>34303</v>
      </c>
      <c r="K166" s="1">
        <f t="shared" ca="1" si="110"/>
        <v>2</v>
      </c>
      <c r="L166" s="1" t="str">
        <f t="shared" ca="1" si="111"/>
        <v>Tembhipada Road</v>
      </c>
      <c r="M166" s="1">
        <f t="shared" ca="1" si="137"/>
        <v>137212</v>
      </c>
      <c r="N166" s="1">
        <f t="shared" ca="1" si="112"/>
        <v>129987.84281408663</v>
      </c>
      <c r="O166" s="1">
        <f t="shared" ca="1" si="138"/>
        <v>21097.950676728487</v>
      </c>
      <c r="P166" s="1">
        <f t="shared" ca="1" si="113"/>
        <v>17905</v>
      </c>
      <c r="Q166" s="1">
        <f t="shared" ca="1" si="139"/>
        <v>54325.11195408339</v>
      </c>
      <c r="R166">
        <f t="shared" ca="1" si="140"/>
        <v>22780.369214429673</v>
      </c>
      <c r="S166" s="1">
        <f t="shared" ca="1" si="141"/>
        <v>181090.31989115814</v>
      </c>
      <c r="T166" s="1">
        <f t="shared" ca="1" si="142"/>
        <v>202217.95476817002</v>
      </c>
      <c r="U166" s="1">
        <f t="shared" ca="1" si="143"/>
        <v>-21127.634877011878</v>
      </c>
      <c r="X166" s="33">
        <f t="shared" ca="1" si="115"/>
        <v>1</v>
      </c>
      <c r="Y166" s="33">
        <f t="shared" ca="1" si="116"/>
        <v>0</v>
      </c>
      <c r="Z166" s="33"/>
      <c r="AA166" s="33"/>
      <c r="AO166" s="33">
        <f t="shared" ca="1" si="117"/>
        <v>0</v>
      </c>
      <c r="AP166" s="33">
        <f t="shared" ca="1" si="118"/>
        <v>0</v>
      </c>
      <c r="AQ166" s="33">
        <f t="shared" ca="1" si="119"/>
        <v>1</v>
      </c>
      <c r="AR166" s="33">
        <f t="shared" ca="1" si="120"/>
        <v>0</v>
      </c>
      <c r="AS166" s="33">
        <f t="shared" ca="1" si="121"/>
        <v>0</v>
      </c>
      <c r="AT166" s="34">
        <f t="shared" ca="1" si="122"/>
        <v>0</v>
      </c>
      <c r="AU166" s="33"/>
      <c r="AV166" s="1"/>
      <c r="AW166" s="1"/>
      <c r="AX166" s="1"/>
      <c r="AY166" s="1"/>
      <c r="AZ166" s="1"/>
      <c r="BD166" s="34">
        <f ca="1">Table1[[#This Row],[Car Value]]/Table1[[#This Row],[Cars]]</f>
        <v>10548.975338364244</v>
      </c>
      <c r="BG166" s="34">
        <f t="shared" ca="1" si="123"/>
        <v>0</v>
      </c>
      <c r="BN166" s="16">
        <f ca="1">Table1[[#This Row],[Mortage Value]]/Table1[[#This Row],[Value of House]]</f>
        <v>0.94735039802704302</v>
      </c>
      <c r="BO166" s="1">
        <f t="shared" ca="1" si="114"/>
        <v>0</v>
      </c>
      <c r="BP166" s="1"/>
      <c r="BS166" s="33">
        <f t="shared" ca="1" si="132"/>
        <v>0</v>
      </c>
      <c r="BT166" s="33">
        <f t="shared" ca="1" si="133"/>
        <v>0</v>
      </c>
      <c r="BU166" s="33">
        <f t="shared" ca="1" si="134"/>
        <v>0</v>
      </c>
      <c r="BV166" s="33">
        <f t="shared" ca="1" si="144"/>
        <v>0</v>
      </c>
      <c r="BW166" s="33">
        <f t="shared" ca="1" si="135"/>
        <v>0</v>
      </c>
      <c r="BX166" s="33">
        <f t="shared" ca="1" si="136"/>
        <v>0</v>
      </c>
      <c r="BZ166" s="33">
        <f t="shared" ca="1" si="124"/>
        <v>0</v>
      </c>
      <c r="CA166" s="33">
        <f t="shared" ca="1" si="125"/>
        <v>0</v>
      </c>
      <c r="CB166" s="33">
        <f t="shared" ca="1" si="126"/>
        <v>19588</v>
      </c>
      <c r="CC166" s="33">
        <f t="shared" ca="1" si="127"/>
        <v>0</v>
      </c>
      <c r="CD166" s="33">
        <f t="shared" ca="1" si="128"/>
        <v>0</v>
      </c>
      <c r="CE166" s="34">
        <f t="shared" ca="1" si="129"/>
        <v>0</v>
      </c>
      <c r="CG166" s="33">
        <f t="shared" ca="1" si="131"/>
        <v>1</v>
      </c>
      <c r="CH166" s="7"/>
      <c r="CJ166" s="34">
        <f t="shared" ca="1" si="130"/>
        <v>43</v>
      </c>
    </row>
    <row r="167" spans="1:88" x14ac:dyDescent="0.25">
      <c r="A167" s="1">
        <f t="shared" ca="1" si="101"/>
        <v>1</v>
      </c>
      <c r="B167" s="1" t="str">
        <f t="shared" ca="1" si="102"/>
        <v>Men</v>
      </c>
      <c r="C167" s="1">
        <f t="shared" ca="1" si="103"/>
        <v>30</v>
      </c>
      <c r="D167" s="1">
        <f t="shared" ca="1" si="104"/>
        <v>1</v>
      </c>
      <c r="E167" s="1" t="str">
        <f t="shared" ca="1" si="105"/>
        <v>Health</v>
      </c>
      <c r="F167" s="1">
        <f t="shared" ca="1" si="106"/>
        <v>6</v>
      </c>
      <c r="G167" s="1" t="str">
        <f t="shared" ca="1" si="107"/>
        <v>Architech</v>
      </c>
      <c r="H167" s="1">
        <f t="shared" ca="1" si="108"/>
        <v>2</v>
      </c>
      <c r="I167" s="1">
        <f t="shared" ca="1" si="100"/>
        <v>2</v>
      </c>
      <c r="J167" s="1">
        <f t="shared" ca="1" si="109"/>
        <v>27485</v>
      </c>
      <c r="K167" s="1">
        <f t="shared" ca="1" si="110"/>
        <v>3</v>
      </c>
      <c r="L167" s="1" t="str">
        <f t="shared" ca="1" si="111"/>
        <v>Nardas Nagar</v>
      </c>
      <c r="M167" s="1">
        <f t="shared" ca="1" si="137"/>
        <v>164910</v>
      </c>
      <c r="N167" s="1">
        <f t="shared" ca="1" si="112"/>
        <v>40300.469206604794</v>
      </c>
      <c r="O167" s="1">
        <f t="shared" ca="1" si="138"/>
        <v>26409.014887490368</v>
      </c>
      <c r="P167" s="1">
        <f t="shared" ca="1" si="113"/>
        <v>10354</v>
      </c>
      <c r="Q167" s="1">
        <f t="shared" ca="1" si="139"/>
        <v>991.94826889552496</v>
      </c>
      <c r="R167">
        <f t="shared" ca="1" si="140"/>
        <v>32643.187856293109</v>
      </c>
      <c r="S167" s="1">
        <f t="shared" ca="1" si="141"/>
        <v>223962.20274378348</v>
      </c>
      <c r="T167" s="1">
        <f t="shared" ca="1" si="142"/>
        <v>51646.417475500319</v>
      </c>
      <c r="U167" s="1">
        <f t="shared" ca="1" si="143"/>
        <v>172315.78526828316</v>
      </c>
      <c r="X167" s="33">
        <f t="shared" ca="1" si="115"/>
        <v>1</v>
      </c>
      <c r="Y167" s="33">
        <f t="shared" ca="1" si="116"/>
        <v>0</v>
      </c>
      <c r="Z167" s="33"/>
      <c r="AA167" s="33"/>
      <c r="AO167" s="33">
        <f t="shared" ca="1" si="117"/>
        <v>0</v>
      </c>
      <c r="AP167" s="33">
        <f t="shared" ca="1" si="118"/>
        <v>0</v>
      </c>
      <c r="AQ167" s="33">
        <f t="shared" ca="1" si="119"/>
        <v>0</v>
      </c>
      <c r="AR167" s="33">
        <f t="shared" ca="1" si="120"/>
        <v>0</v>
      </c>
      <c r="AS167" s="33">
        <f t="shared" ca="1" si="121"/>
        <v>1</v>
      </c>
      <c r="AT167" s="34">
        <f t="shared" ca="1" si="122"/>
        <v>0</v>
      </c>
      <c r="AU167" s="33"/>
      <c r="AV167" s="1"/>
      <c r="AW167" s="1"/>
      <c r="AX167" s="1"/>
      <c r="AY167" s="1"/>
      <c r="AZ167" s="1"/>
      <c r="BD167" s="34">
        <f ca="1">Table1[[#This Row],[Car Value]]/Table1[[#This Row],[Cars]]</f>
        <v>13204.507443745184</v>
      </c>
      <c r="BG167" s="34">
        <f t="shared" ca="1" si="123"/>
        <v>0</v>
      </c>
      <c r="BN167" s="16">
        <f ca="1">Table1[[#This Row],[Mortage Value]]/Table1[[#This Row],[Value of House]]</f>
        <v>0.24437856531808133</v>
      </c>
      <c r="BO167" s="1">
        <f t="shared" ca="1" si="114"/>
        <v>0</v>
      </c>
      <c r="BP167" s="1"/>
      <c r="BS167" s="33">
        <f t="shared" ca="1" si="132"/>
        <v>0</v>
      </c>
      <c r="BT167" s="33">
        <f t="shared" ca="1" si="133"/>
        <v>0</v>
      </c>
      <c r="BU167" s="33">
        <f t="shared" ca="1" si="134"/>
        <v>0</v>
      </c>
      <c r="BV167" s="33">
        <f t="shared" ca="1" si="144"/>
        <v>0</v>
      </c>
      <c r="BW167" s="33">
        <f t="shared" ca="1" si="135"/>
        <v>0</v>
      </c>
      <c r="BX167" s="33">
        <f t="shared" ca="1" si="136"/>
        <v>0</v>
      </c>
      <c r="BZ167" s="33">
        <f t="shared" ca="1" si="124"/>
        <v>0</v>
      </c>
      <c r="CA167" s="33">
        <f t="shared" ca="1" si="125"/>
        <v>0</v>
      </c>
      <c r="CB167" s="33">
        <f t="shared" ca="1" si="126"/>
        <v>0</v>
      </c>
      <c r="CC167" s="33">
        <f t="shared" ca="1" si="127"/>
        <v>0</v>
      </c>
      <c r="CD167" s="33">
        <f t="shared" ca="1" si="128"/>
        <v>34303</v>
      </c>
      <c r="CE167" s="34">
        <f t="shared" ca="1" si="129"/>
        <v>0</v>
      </c>
      <c r="CG167" s="33">
        <f t="shared" ca="1" si="131"/>
        <v>1</v>
      </c>
      <c r="CH167" s="7"/>
      <c r="CJ167" s="34">
        <f t="shared" ca="1" si="130"/>
        <v>29</v>
      </c>
    </row>
    <row r="168" spans="1:88" x14ac:dyDescent="0.25">
      <c r="A168" s="1">
        <f t="shared" ca="1" si="101"/>
        <v>2</v>
      </c>
      <c r="B168" s="1" t="str">
        <f t="shared" ca="1" si="102"/>
        <v>Women</v>
      </c>
      <c r="C168" s="1">
        <f t="shared" ca="1" si="103"/>
        <v>39</v>
      </c>
      <c r="D168" s="1">
        <f t="shared" ca="1" si="104"/>
        <v>5</v>
      </c>
      <c r="E168" s="1" t="str">
        <f t="shared" ca="1" si="105"/>
        <v xml:space="preserve">General work </v>
      </c>
      <c r="F168" s="1">
        <f t="shared" ca="1" si="106"/>
        <v>3</v>
      </c>
      <c r="G168" s="1" t="str">
        <f t="shared" ca="1" si="107"/>
        <v>B.ED</v>
      </c>
      <c r="H168" s="1">
        <f t="shared" ca="1" si="108"/>
        <v>0</v>
      </c>
      <c r="I168" s="1">
        <f t="shared" ca="1" si="100"/>
        <v>2</v>
      </c>
      <c r="J168" s="1">
        <f t="shared" ca="1" si="109"/>
        <v>16487</v>
      </c>
      <c r="K168" s="1">
        <f t="shared" ca="1" si="110"/>
        <v>6</v>
      </c>
      <c r="L168" s="1" t="str">
        <f t="shared" ca="1" si="111"/>
        <v>Bhandup Station road</v>
      </c>
      <c r="M168" s="1">
        <f t="shared" ca="1" si="137"/>
        <v>49461</v>
      </c>
      <c r="N168" s="1">
        <f t="shared" ca="1" si="112"/>
        <v>39985.589872143501</v>
      </c>
      <c r="O168" s="1">
        <f t="shared" ca="1" si="138"/>
        <v>18487.794818411254</v>
      </c>
      <c r="P168" s="1">
        <f t="shared" ca="1" si="113"/>
        <v>14082</v>
      </c>
      <c r="Q168" s="1">
        <f t="shared" ca="1" si="139"/>
        <v>32841.713800541991</v>
      </c>
      <c r="R168">
        <f t="shared" ca="1" si="140"/>
        <v>1973.3307987830672</v>
      </c>
      <c r="S168" s="1">
        <f t="shared" ca="1" si="141"/>
        <v>69922.125617194324</v>
      </c>
      <c r="T168" s="1">
        <f t="shared" ca="1" si="142"/>
        <v>86909.303672685492</v>
      </c>
      <c r="U168" s="1">
        <f t="shared" ca="1" si="143"/>
        <v>-16987.178055491167</v>
      </c>
      <c r="X168" s="33">
        <f t="shared" ca="1" si="115"/>
        <v>1</v>
      </c>
      <c r="Y168" s="33">
        <f t="shared" ca="1" si="116"/>
        <v>0</v>
      </c>
      <c r="Z168" s="33"/>
      <c r="AA168" s="33"/>
      <c r="AO168" s="33">
        <f t="shared" ca="1" si="117"/>
        <v>0</v>
      </c>
      <c r="AP168" s="33">
        <f t="shared" ca="1" si="118"/>
        <v>0</v>
      </c>
      <c r="AQ168" s="33">
        <f t="shared" ca="1" si="119"/>
        <v>1</v>
      </c>
      <c r="AR168" s="33">
        <f t="shared" ca="1" si="120"/>
        <v>0</v>
      </c>
      <c r="AS168" s="33">
        <f t="shared" ca="1" si="121"/>
        <v>0</v>
      </c>
      <c r="AT168" s="34">
        <f t="shared" ca="1" si="122"/>
        <v>0</v>
      </c>
      <c r="AU168" s="33"/>
      <c r="AV168" s="1"/>
      <c r="AW168" s="1"/>
      <c r="AX168" s="1"/>
      <c r="AY168" s="1"/>
      <c r="AZ168" s="1"/>
      <c r="BD168" s="34">
        <f ca="1">Table1[[#This Row],[Car Value]]/Table1[[#This Row],[Cars]]</f>
        <v>9243.8974092056269</v>
      </c>
      <c r="BG168" s="34">
        <f t="shared" ca="1" si="123"/>
        <v>0</v>
      </c>
      <c r="BN168" s="16">
        <f ca="1">Table1[[#This Row],[Mortage Value]]/Table1[[#This Row],[Value of House]]</f>
        <v>0.80842663658525915</v>
      </c>
      <c r="BO168" s="1">
        <f t="shared" ca="1" si="114"/>
        <v>0</v>
      </c>
      <c r="BP168" s="1"/>
      <c r="BS168" s="33">
        <f t="shared" ca="1" si="132"/>
        <v>0</v>
      </c>
      <c r="BT168" s="33">
        <f t="shared" ca="1" si="133"/>
        <v>0</v>
      </c>
      <c r="BU168" s="33">
        <f t="shared" ca="1" si="134"/>
        <v>0</v>
      </c>
      <c r="BV168" s="33">
        <f t="shared" ca="1" si="144"/>
        <v>0</v>
      </c>
      <c r="BW168" s="33">
        <f t="shared" ca="1" si="135"/>
        <v>0</v>
      </c>
      <c r="BX168" s="33">
        <f t="shared" ca="1" si="136"/>
        <v>27485</v>
      </c>
      <c r="BZ168" s="33">
        <f t="shared" ca="1" si="124"/>
        <v>0</v>
      </c>
      <c r="CA168" s="33">
        <f t="shared" ca="1" si="125"/>
        <v>0</v>
      </c>
      <c r="CB168" s="33">
        <f t="shared" ca="1" si="126"/>
        <v>27485</v>
      </c>
      <c r="CC168" s="33">
        <f t="shared" ca="1" si="127"/>
        <v>0</v>
      </c>
      <c r="CD168" s="33">
        <f t="shared" ca="1" si="128"/>
        <v>0</v>
      </c>
      <c r="CE168" s="34">
        <f t="shared" ca="1" si="129"/>
        <v>0</v>
      </c>
      <c r="CG168" s="33">
        <f t="shared" ca="1" si="131"/>
        <v>1</v>
      </c>
      <c r="CH168" s="7"/>
      <c r="CJ168" s="34">
        <f t="shared" ca="1" si="130"/>
        <v>0</v>
      </c>
    </row>
    <row r="169" spans="1:88" x14ac:dyDescent="0.25">
      <c r="A169" s="1">
        <f t="shared" ca="1" si="101"/>
        <v>1</v>
      </c>
      <c r="B169" s="1" t="str">
        <f t="shared" ca="1" si="102"/>
        <v>Men</v>
      </c>
      <c r="C169" s="1">
        <f t="shared" ca="1" si="103"/>
        <v>44</v>
      </c>
      <c r="D169" s="1">
        <f t="shared" ca="1" si="104"/>
        <v>6</v>
      </c>
      <c r="E169" s="1" t="str">
        <f t="shared" ca="1" si="105"/>
        <v>Architecture</v>
      </c>
      <c r="F169" s="1">
        <f t="shared" ca="1" si="106"/>
        <v>1</v>
      </c>
      <c r="G169" s="1" t="str">
        <f t="shared" ca="1" si="107"/>
        <v>Doctor</v>
      </c>
      <c r="H169" s="1">
        <f t="shared" ca="1" si="108"/>
        <v>1</v>
      </c>
      <c r="I169" s="1">
        <f t="shared" ca="1" si="100"/>
        <v>2</v>
      </c>
      <c r="J169" s="1">
        <f t="shared" ca="1" si="109"/>
        <v>31319</v>
      </c>
      <c r="K169" s="1">
        <f t="shared" ca="1" si="110"/>
        <v>1</v>
      </c>
      <c r="L169" s="1" t="str">
        <f t="shared" ca="1" si="111"/>
        <v>Ganesh Nagar</v>
      </c>
      <c r="M169" s="1">
        <f t="shared" ca="1" si="137"/>
        <v>125276</v>
      </c>
      <c r="N169" s="1">
        <f t="shared" ca="1" si="112"/>
        <v>42690.138249404765</v>
      </c>
      <c r="O169" s="1">
        <f t="shared" ca="1" si="138"/>
        <v>10781.520482183991</v>
      </c>
      <c r="P169" s="1">
        <f t="shared" ca="1" si="113"/>
        <v>2078</v>
      </c>
      <c r="Q169" s="1">
        <f t="shared" ca="1" si="139"/>
        <v>388.01154571325168</v>
      </c>
      <c r="R169">
        <f t="shared" ca="1" si="140"/>
        <v>40531.284234836719</v>
      </c>
      <c r="S169" s="1">
        <f t="shared" ca="1" si="141"/>
        <v>176588.80471702071</v>
      </c>
      <c r="T169" s="1">
        <f t="shared" ca="1" si="142"/>
        <v>45156.149795118014</v>
      </c>
      <c r="U169" s="1">
        <f t="shared" ca="1" si="143"/>
        <v>131432.65492190269</v>
      </c>
      <c r="X169" s="33">
        <f t="shared" ca="1" si="115"/>
        <v>0</v>
      </c>
      <c r="Y169" s="33">
        <f t="shared" ca="1" si="116"/>
        <v>1</v>
      </c>
      <c r="Z169" s="33"/>
      <c r="AA169" s="33"/>
      <c r="AO169" s="33">
        <f t="shared" ca="1" si="117"/>
        <v>0</v>
      </c>
      <c r="AP169" s="33">
        <f t="shared" ca="1" si="118"/>
        <v>0</v>
      </c>
      <c r="AQ169" s="33">
        <f t="shared" ca="1" si="119"/>
        <v>0</v>
      </c>
      <c r="AR169" s="33">
        <f t="shared" ca="1" si="120"/>
        <v>0</v>
      </c>
      <c r="AS169" s="33">
        <f t="shared" ca="1" si="121"/>
        <v>0</v>
      </c>
      <c r="AT169" s="34">
        <f t="shared" ca="1" si="122"/>
        <v>0</v>
      </c>
      <c r="AU169" s="33"/>
      <c r="AV169" s="1"/>
      <c r="AW169" s="1"/>
      <c r="AX169" s="1"/>
      <c r="AY169" s="1"/>
      <c r="AZ169" s="1"/>
      <c r="BD169" s="34">
        <f ca="1">Table1[[#This Row],[Car Value]]/Table1[[#This Row],[Cars]]</f>
        <v>5390.7602410919953</v>
      </c>
      <c r="BG169" s="34">
        <f t="shared" ca="1" si="123"/>
        <v>0</v>
      </c>
      <c r="BN169" s="16">
        <f ca="1">Table1[[#This Row],[Mortage Value]]/Table1[[#This Row],[Value of House]]</f>
        <v>0.34076868873052113</v>
      </c>
      <c r="BO169" s="1">
        <f t="shared" ca="1" si="114"/>
        <v>0</v>
      </c>
      <c r="BP169" s="1"/>
      <c r="BS169" s="33">
        <f t="shared" ca="1" si="132"/>
        <v>0</v>
      </c>
      <c r="BT169" s="33">
        <f t="shared" ca="1" si="133"/>
        <v>0</v>
      </c>
      <c r="BU169" s="33">
        <f t="shared" ca="1" si="134"/>
        <v>0</v>
      </c>
      <c r="BV169" s="33">
        <f t="shared" ca="1" si="144"/>
        <v>16487</v>
      </c>
      <c r="BW169" s="33">
        <f t="shared" ca="1" si="135"/>
        <v>0</v>
      </c>
      <c r="BX169" s="33">
        <f t="shared" ca="1" si="136"/>
        <v>0</v>
      </c>
      <c r="BZ169" s="33">
        <f t="shared" ca="1" si="124"/>
        <v>0</v>
      </c>
      <c r="CA169" s="33">
        <f t="shared" ca="1" si="125"/>
        <v>0</v>
      </c>
      <c r="CB169" s="33">
        <f t="shared" ca="1" si="126"/>
        <v>0</v>
      </c>
      <c r="CC169" s="33">
        <f t="shared" ca="1" si="127"/>
        <v>0</v>
      </c>
      <c r="CD169" s="33">
        <f t="shared" ca="1" si="128"/>
        <v>0</v>
      </c>
      <c r="CE169" s="34">
        <f t="shared" ca="1" si="129"/>
        <v>0</v>
      </c>
      <c r="CG169" s="33">
        <f t="shared" ca="1" si="131"/>
        <v>1</v>
      </c>
      <c r="CH169" s="7"/>
      <c r="CJ169" s="34">
        <f t="shared" ca="1" si="130"/>
        <v>30</v>
      </c>
    </row>
    <row r="170" spans="1:88" x14ac:dyDescent="0.25">
      <c r="A170" s="1">
        <f t="shared" ca="1" si="101"/>
        <v>1</v>
      </c>
      <c r="B170" s="1" t="str">
        <f t="shared" ca="1" si="102"/>
        <v>Men</v>
      </c>
      <c r="C170" s="1">
        <f t="shared" ca="1" si="103"/>
        <v>33</v>
      </c>
      <c r="D170" s="1">
        <f t="shared" ca="1" si="104"/>
        <v>5</v>
      </c>
      <c r="E170" s="1" t="str">
        <f t="shared" ca="1" si="105"/>
        <v xml:space="preserve">General work </v>
      </c>
      <c r="F170" s="1">
        <f t="shared" ca="1" si="106"/>
        <v>2</v>
      </c>
      <c r="G170" s="1" t="str">
        <f t="shared" ca="1" si="107"/>
        <v>Civil Engineering</v>
      </c>
      <c r="H170" s="1">
        <f t="shared" ca="1" si="108"/>
        <v>4</v>
      </c>
      <c r="I170" s="1">
        <f t="shared" ca="1" si="100"/>
        <v>2</v>
      </c>
      <c r="J170" s="1">
        <f t="shared" ca="1" si="109"/>
        <v>17107</v>
      </c>
      <c r="K170" s="1">
        <f t="shared" ca="1" si="110"/>
        <v>5</v>
      </c>
      <c r="L170" s="1" t="str">
        <f t="shared" ca="1" si="111"/>
        <v>Shivaji Talao</v>
      </c>
      <c r="M170" s="1">
        <f t="shared" ca="1" si="137"/>
        <v>102642</v>
      </c>
      <c r="N170" s="1">
        <f t="shared" ca="1" si="112"/>
        <v>88539.674343809907</v>
      </c>
      <c r="O170" s="1">
        <f t="shared" ca="1" si="138"/>
        <v>19498.516139120864</v>
      </c>
      <c r="P170" s="1">
        <f t="shared" ca="1" si="113"/>
        <v>94</v>
      </c>
      <c r="Q170" s="1">
        <f t="shared" ca="1" si="139"/>
        <v>24025.777369057683</v>
      </c>
      <c r="R170">
        <f t="shared" ca="1" si="140"/>
        <v>19554.972818799259</v>
      </c>
      <c r="S170" s="1">
        <f t="shared" ca="1" si="141"/>
        <v>141695.48895792011</v>
      </c>
      <c r="T170" s="1">
        <f t="shared" ca="1" si="142"/>
        <v>112659.45171286759</v>
      </c>
      <c r="U170" s="1">
        <f t="shared" ca="1" si="143"/>
        <v>29036.037245052517</v>
      </c>
      <c r="X170" s="33">
        <f t="shared" ca="1" si="115"/>
        <v>1</v>
      </c>
      <c r="Y170" s="33">
        <f t="shared" ca="1" si="116"/>
        <v>0</v>
      </c>
      <c r="Z170" s="33"/>
      <c r="AA170" s="33"/>
      <c r="AO170" s="33">
        <f t="shared" ca="1" si="117"/>
        <v>0</v>
      </c>
      <c r="AP170" s="33">
        <f t="shared" ca="1" si="118"/>
        <v>0</v>
      </c>
      <c r="AQ170" s="33">
        <f t="shared" ca="1" si="119"/>
        <v>0</v>
      </c>
      <c r="AR170" s="33">
        <f t="shared" ca="1" si="120"/>
        <v>0</v>
      </c>
      <c r="AS170" s="33">
        <f t="shared" ca="1" si="121"/>
        <v>1</v>
      </c>
      <c r="AT170" s="34">
        <f t="shared" ca="1" si="122"/>
        <v>0</v>
      </c>
      <c r="AU170" s="33"/>
      <c r="AV170" s="1"/>
      <c r="AW170" s="1"/>
      <c r="AX170" s="1"/>
      <c r="AY170" s="1"/>
      <c r="AZ170" s="1"/>
      <c r="BD170" s="34">
        <f ca="1">Table1[[#This Row],[Car Value]]/Table1[[#This Row],[Cars]]</f>
        <v>9749.258069560432</v>
      </c>
      <c r="BG170" s="34">
        <f t="shared" ca="1" si="123"/>
        <v>0</v>
      </c>
      <c r="BN170" s="16">
        <f ca="1">Table1[[#This Row],[Mortage Value]]/Table1[[#This Row],[Value of House]]</f>
        <v>0.8626066750824215</v>
      </c>
      <c r="BO170" s="1">
        <f t="shared" ca="1" si="114"/>
        <v>0</v>
      </c>
      <c r="BP170" s="1"/>
      <c r="BS170" s="33">
        <f t="shared" ca="1" si="132"/>
        <v>31319</v>
      </c>
      <c r="BT170" s="33">
        <f t="shared" ca="1" si="133"/>
        <v>0</v>
      </c>
      <c r="BU170" s="33">
        <f t="shared" ca="1" si="134"/>
        <v>0</v>
      </c>
      <c r="BV170" s="33">
        <f t="shared" ca="1" si="144"/>
        <v>0</v>
      </c>
      <c r="BW170" s="33">
        <f t="shared" ca="1" si="135"/>
        <v>0</v>
      </c>
      <c r="BX170" s="33">
        <f t="shared" ca="1" si="136"/>
        <v>0</v>
      </c>
      <c r="BZ170" s="33">
        <f t="shared" ca="1" si="124"/>
        <v>0</v>
      </c>
      <c r="CA170" s="33">
        <f t="shared" ca="1" si="125"/>
        <v>0</v>
      </c>
      <c r="CB170" s="33">
        <f t="shared" ca="1" si="126"/>
        <v>0</v>
      </c>
      <c r="CC170" s="33">
        <f t="shared" ca="1" si="127"/>
        <v>0</v>
      </c>
      <c r="CD170" s="33">
        <f t="shared" ca="1" si="128"/>
        <v>31319</v>
      </c>
      <c r="CE170" s="34">
        <f t="shared" ca="1" si="129"/>
        <v>0</v>
      </c>
      <c r="CG170" s="33">
        <f t="shared" ca="1" si="131"/>
        <v>1</v>
      </c>
      <c r="CH170" s="7"/>
      <c r="CJ170" s="34">
        <f t="shared" ca="1" si="130"/>
        <v>0</v>
      </c>
    </row>
    <row r="171" spans="1:88" x14ac:dyDescent="0.25">
      <c r="A171" s="1">
        <f t="shared" ca="1" si="101"/>
        <v>1</v>
      </c>
      <c r="B171" s="1" t="str">
        <f t="shared" ca="1" si="102"/>
        <v>Men</v>
      </c>
      <c r="C171" s="1">
        <f t="shared" ca="1" si="103"/>
        <v>25</v>
      </c>
      <c r="D171" s="1">
        <f t="shared" ca="1" si="104"/>
        <v>1</v>
      </c>
      <c r="E171" s="1" t="str">
        <f t="shared" ca="1" si="105"/>
        <v>Health</v>
      </c>
      <c r="F171" s="1">
        <f t="shared" ca="1" si="106"/>
        <v>5</v>
      </c>
      <c r="G171" s="1" t="str">
        <f t="shared" ca="1" si="107"/>
        <v>Other</v>
      </c>
      <c r="H171" s="1">
        <f t="shared" ca="1" si="108"/>
        <v>1</v>
      </c>
      <c r="I171" s="1">
        <f t="shared" ca="1" si="100"/>
        <v>2</v>
      </c>
      <c r="J171" s="1">
        <f t="shared" ca="1" si="109"/>
        <v>21079</v>
      </c>
      <c r="K171" s="1">
        <f t="shared" ca="1" si="110"/>
        <v>5</v>
      </c>
      <c r="L171" s="1" t="str">
        <f t="shared" ca="1" si="111"/>
        <v>Shivaji Talao</v>
      </c>
      <c r="M171" s="1">
        <f t="shared" ca="1" si="137"/>
        <v>105395</v>
      </c>
      <c r="N171" s="1">
        <f t="shared" ca="1" si="112"/>
        <v>34825.865701084665</v>
      </c>
      <c r="O171" s="1">
        <f t="shared" ca="1" si="138"/>
        <v>36774.127810388789</v>
      </c>
      <c r="P171" s="1">
        <f t="shared" ca="1" si="113"/>
        <v>22738</v>
      </c>
      <c r="Q171" s="1">
        <f t="shared" ca="1" si="139"/>
        <v>15010.064017599239</v>
      </c>
      <c r="R171">
        <f t="shared" ca="1" si="140"/>
        <v>31464.714963412131</v>
      </c>
      <c r="S171" s="1">
        <f t="shared" ca="1" si="141"/>
        <v>173633.84277380095</v>
      </c>
      <c r="T171" s="1">
        <f t="shared" ca="1" si="142"/>
        <v>72573.92971868391</v>
      </c>
      <c r="U171" s="1">
        <f t="shared" ca="1" si="143"/>
        <v>101059.91305511704</v>
      </c>
      <c r="X171" s="33">
        <f t="shared" ca="1" si="115"/>
        <v>1</v>
      </c>
      <c r="Y171" s="33">
        <f t="shared" ca="1" si="116"/>
        <v>0</v>
      </c>
      <c r="Z171" s="33"/>
      <c r="AA171" s="33"/>
      <c r="AO171" s="33">
        <f t="shared" ca="1" si="117"/>
        <v>0</v>
      </c>
      <c r="AP171" s="33">
        <f t="shared" ca="1" si="118"/>
        <v>0</v>
      </c>
      <c r="AQ171" s="33">
        <f t="shared" ca="1" si="119"/>
        <v>0</v>
      </c>
      <c r="AR171" s="33">
        <f t="shared" ca="1" si="120"/>
        <v>0</v>
      </c>
      <c r="AS171" s="33">
        <f t="shared" ca="1" si="121"/>
        <v>0</v>
      </c>
      <c r="AT171" s="34">
        <f t="shared" ca="1" si="122"/>
        <v>0</v>
      </c>
      <c r="AU171" s="33"/>
      <c r="AV171" s="1"/>
      <c r="AW171" s="1"/>
      <c r="AX171" s="1"/>
      <c r="AY171" s="1"/>
      <c r="AZ171" s="1"/>
      <c r="BD171" s="34">
        <f ca="1">Table1[[#This Row],[Car Value]]/Table1[[#This Row],[Cars]]</f>
        <v>18387.063905194394</v>
      </c>
      <c r="BG171" s="34">
        <f t="shared" ca="1" si="123"/>
        <v>0</v>
      </c>
      <c r="BN171" s="16">
        <f ca="1">Table1[[#This Row],[Mortage Value]]/Table1[[#This Row],[Value of House]]</f>
        <v>0.33043185825783639</v>
      </c>
      <c r="BO171" s="1">
        <f t="shared" ca="1" si="114"/>
        <v>0</v>
      </c>
      <c r="BP171" s="1"/>
      <c r="BS171" s="33">
        <f t="shared" ca="1" si="132"/>
        <v>0</v>
      </c>
      <c r="BT171" s="33">
        <f t="shared" ca="1" si="133"/>
        <v>0</v>
      </c>
      <c r="BU171" s="33">
        <f t="shared" ca="1" si="134"/>
        <v>17107</v>
      </c>
      <c r="BV171" s="33">
        <f t="shared" ca="1" si="144"/>
        <v>0</v>
      </c>
      <c r="BW171" s="33">
        <f t="shared" ca="1" si="135"/>
        <v>0</v>
      </c>
      <c r="BX171" s="33">
        <f t="shared" ca="1" si="136"/>
        <v>0</v>
      </c>
      <c r="BZ171" s="33">
        <f t="shared" ca="1" si="124"/>
        <v>0</v>
      </c>
      <c r="CA171" s="33">
        <f t="shared" ca="1" si="125"/>
        <v>0</v>
      </c>
      <c r="CB171" s="33">
        <f t="shared" ca="1" si="126"/>
        <v>0</v>
      </c>
      <c r="CC171" s="33">
        <f t="shared" ca="1" si="127"/>
        <v>0</v>
      </c>
      <c r="CD171" s="33">
        <f t="shared" ca="1" si="128"/>
        <v>0</v>
      </c>
      <c r="CE171" s="34">
        <f t="shared" ca="1" si="129"/>
        <v>0</v>
      </c>
      <c r="CG171" s="33">
        <f t="shared" ca="1" si="131"/>
        <v>1</v>
      </c>
      <c r="CH171" s="7"/>
      <c r="CJ171" s="34">
        <f t="shared" ca="1" si="130"/>
        <v>44</v>
      </c>
    </row>
    <row r="172" spans="1:88" x14ac:dyDescent="0.25">
      <c r="A172" s="1">
        <f t="shared" ca="1" si="101"/>
        <v>2</v>
      </c>
      <c r="B172" s="1" t="str">
        <f t="shared" ca="1" si="102"/>
        <v>Women</v>
      </c>
      <c r="C172" s="1">
        <f t="shared" ca="1" si="103"/>
        <v>43</v>
      </c>
      <c r="D172" s="1">
        <f t="shared" ca="1" si="104"/>
        <v>1</v>
      </c>
      <c r="E172" s="1" t="str">
        <f t="shared" ca="1" si="105"/>
        <v>Health</v>
      </c>
      <c r="F172" s="1">
        <f t="shared" ca="1" si="106"/>
        <v>1</v>
      </c>
      <c r="G172" s="1" t="str">
        <f t="shared" ca="1" si="107"/>
        <v>Doctor</v>
      </c>
      <c r="H172" s="1">
        <f t="shared" ca="1" si="108"/>
        <v>1</v>
      </c>
      <c r="I172" s="1">
        <f t="shared" ca="1" si="100"/>
        <v>1</v>
      </c>
      <c r="J172" s="1">
        <f t="shared" ca="1" si="109"/>
        <v>34456</v>
      </c>
      <c r="K172" s="1">
        <f t="shared" ca="1" si="110"/>
        <v>6</v>
      </c>
      <c r="L172" s="1" t="str">
        <f t="shared" ca="1" si="111"/>
        <v>Bhandup Station road</v>
      </c>
      <c r="M172" s="1">
        <f t="shared" ca="1" si="137"/>
        <v>206736</v>
      </c>
      <c r="N172" s="1">
        <f t="shared" ca="1" si="112"/>
        <v>16706.51078714056</v>
      </c>
      <c r="O172" s="1">
        <f t="shared" ca="1" si="138"/>
        <v>33057.864716003583</v>
      </c>
      <c r="P172" s="1">
        <f t="shared" ca="1" si="113"/>
        <v>14797</v>
      </c>
      <c r="Q172" s="1">
        <f t="shared" ca="1" si="139"/>
        <v>48936.163785378347</v>
      </c>
      <c r="R172">
        <f t="shared" ca="1" si="140"/>
        <v>40873.241982243795</v>
      </c>
      <c r="S172" s="1">
        <f t="shared" ca="1" si="141"/>
        <v>280667.10669824737</v>
      </c>
      <c r="T172" s="1">
        <f t="shared" ca="1" si="142"/>
        <v>80439.67457251891</v>
      </c>
      <c r="U172" s="1">
        <f t="shared" ca="1" si="143"/>
        <v>200227.43212572846</v>
      </c>
      <c r="X172" s="33">
        <f t="shared" ca="1" si="115"/>
        <v>1</v>
      </c>
      <c r="Y172" s="33">
        <f t="shared" ca="1" si="116"/>
        <v>0</v>
      </c>
      <c r="Z172" s="33"/>
      <c r="AA172" s="33"/>
      <c r="AO172" s="33">
        <f t="shared" ca="1" si="117"/>
        <v>0</v>
      </c>
      <c r="AP172" s="33">
        <f t="shared" ca="1" si="118"/>
        <v>0</v>
      </c>
      <c r="AQ172" s="33">
        <f t="shared" ca="1" si="119"/>
        <v>1</v>
      </c>
      <c r="AR172" s="33">
        <f t="shared" ca="1" si="120"/>
        <v>0</v>
      </c>
      <c r="AS172" s="33">
        <f t="shared" ca="1" si="121"/>
        <v>0</v>
      </c>
      <c r="AT172" s="34">
        <f t="shared" ca="1" si="122"/>
        <v>0</v>
      </c>
      <c r="AU172" s="33"/>
      <c r="AV172" s="1"/>
      <c r="AW172" s="1"/>
      <c r="AX172" s="1"/>
      <c r="AY172" s="1"/>
      <c r="AZ172" s="1"/>
      <c r="BD172" s="34">
        <f ca="1">Table1[[#This Row],[Car Value]]/Table1[[#This Row],[Cars]]</f>
        <v>33057.864716003583</v>
      </c>
      <c r="BG172" s="34">
        <f t="shared" ca="1" si="123"/>
        <v>0</v>
      </c>
      <c r="BN172" s="16">
        <f ca="1">Table1[[#This Row],[Mortage Value]]/Table1[[#This Row],[Value of House]]</f>
        <v>8.0810844686656225E-2</v>
      </c>
      <c r="BO172" s="1">
        <f t="shared" ca="1" si="114"/>
        <v>1</v>
      </c>
      <c r="BP172" s="1"/>
      <c r="BS172" s="33">
        <f t="shared" ca="1" si="132"/>
        <v>0</v>
      </c>
      <c r="BT172" s="33">
        <f t="shared" ca="1" si="133"/>
        <v>0</v>
      </c>
      <c r="BU172" s="33">
        <f t="shared" ca="1" si="134"/>
        <v>21079</v>
      </c>
      <c r="BV172" s="33">
        <f t="shared" ca="1" si="144"/>
        <v>0</v>
      </c>
      <c r="BW172" s="33">
        <f t="shared" ca="1" si="135"/>
        <v>0</v>
      </c>
      <c r="BX172" s="33">
        <f t="shared" ca="1" si="136"/>
        <v>0</v>
      </c>
      <c r="BZ172" s="33">
        <f t="shared" ca="1" si="124"/>
        <v>0</v>
      </c>
      <c r="CA172" s="33">
        <f t="shared" ca="1" si="125"/>
        <v>0</v>
      </c>
      <c r="CB172" s="33">
        <f t="shared" ca="1" si="126"/>
        <v>21079</v>
      </c>
      <c r="CC172" s="33">
        <f t="shared" ca="1" si="127"/>
        <v>0</v>
      </c>
      <c r="CD172" s="33">
        <f t="shared" ca="1" si="128"/>
        <v>0</v>
      </c>
      <c r="CE172" s="34">
        <f t="shared" ca="1" si="129"/>
        <v>0</v>
      </c>
      <c r="CG172" s="33">
        <f t="shared" ca="1" si="131"/>
        <v>1</v>
      </c>
      <c r="CH172" s="7"/>
      <c r="CJ172" s="34">
        <f t="shared" ca="1" si="130"/>
        <v>33</v>
      </c>
    </row>
    <row r="173" spans="1:88" x14ac:dyDescent="0.25">
      <c r="A173" s="1">
        <f t="shared" ca="1" si="101"/>
        <v>1</v>
      </c>
      <c r="B173" s="1" t="str">
        <f t="shared" ca="1" si="102"/>
        <v>Men</v>
      </c>
      <c r="C173" s="1">
        <f t="shared" ca="1" si="103"/>
        <v>29</v>
      </c>
      <c r="D173" s="1">
        <f t="shared" ca="1" si="104"/>
        <v>5</v>
      </c>
      <c r="E173" s="1" t="str">
        <f t="shared" ca="1" si="105"/>
        <v xml:space="preserve">General work </v>
      </c>
      <c r="F173" s="1">
        <f t="shared" ca="1" si="106"/>
        <v>1</v>
      </c>
      <c r="G173" s="1" t="str">
        <f t="shared" ca="1" si="107"/>
        <v>Doctor</v>
      </c>
      <c r="H173" s="1">
        <f t="shared" ca="1" si="108"/>
        <v>2</v>
      </c>
      <c r="I173" s="1">
        <f t="shared" ca="1" si="100"/>
        <v>2</v>
      </c>
      <c r="J173" s="1">
        <f t="shared" ca="1" si="109"/>
        <v>18514</v>
      </c>
      <c r="K173" s="1">
        <f t="shared" ca="1" si="110"/>
        <v>4</v>
      </c>
      <c r="L173" s="1" t="str">
        <f t="shared" ca="1" si="111"/>
        <v>Sarvoday Nagar</v>
      </c>
      <c r="M173" s="1">
        <f t="shared" ca="1" si="137"/>
        <v>74056</v>
      </c>
      <c r="N173" s="1">
        <f t="shared" ca="1" si="112"/>
        <v>45914.960652028094</v>
      </c>
      <c r="O173" s="1">
        <f t="shared" ca="1" si="138"/>
        <v>37008.347918071107</v>
      </c>
      <c r="P173" s="1">
        <f t="shared" ca="1" si="113"/>
        <v>26736</v>
      </c>
      <c r="Q173" s="1">
        <f t="shared" ca="1" si="139"/>
        <v>8567.6501552450154</v>
      </c>
      <c r="R173">
        <f t="shared" ca="1" si="140"/>
        <v>19023.520550928875</v>
      </c>
      <c r="S173" s="1">
        <f t="shared" ca="1" si="141"/>
        <v>130087.86846899999</v>
      </c>
      <c r="T173" s="1">
        <f t="shared" ca="1" si="142"/>
        <v>81218.610807273115</v>
      </c>
      <c r="U173" s="1">
        <f t="shared" ca="1" si="143"/>
        <v>48869.257661726879</v>
      </c>
      <c r="X173" s="33">
        <f t="shared" ca="1" si="115"/>
        <v>0</v>
      </c>
      <c r="Y173" s="33">
        <f t="shared" ca="1" si="116"/>
        <v>1</v>
      </c>
      <c r="Z173" s="33"/>
      <c r="AA173" s="33"/>
      <c r="AO173" s="33">
        <f t="shared" ca="1" si="117"/>
        <v>0</v>
      </c>
      <c r="AP173" s="33">
        <f t="shared" ca="1" si="118"/>
        <v>0</v>
      </c>
      <c r="AQ173" s="33">
        <f t="shared" ca="1" si="119"/>
        <v>1</v>
      </c>
      <c r="AR173" s="33">
        <f t="shared" ca="1" si="120"/>
        <v>0</v>
      </c>
      <c r="AS173" s="33">
        <f t="shared" ca="1" si="121"/>
        <v>0</v>
      </c>
      <c r="AT173" s="34">
        <f t="shared" ca="1" si="122"/>
        <v>0</v>
      </c>
      <c r="AU173" s="33"/>
      <c r="AV173" s="1"/>
      <c r="AW173" s="1"/>
      <c r="AX173" s="1"/>
      <c r="AY173" s="1"/>
      <c r="AZ173" s="1"/>
      <c r="BD173" s="34">
        <f ca="1">Table1[[#This Row],[Car Value]]/Table1[[#This Row],[Cars]]</f>
        <v>18504.173959035554</v>
      </c>
      <c r="BG173" s="34">
        <f t="shared" ca="1" si="123"/>
        <v>0</v>
      </c>
      <c r="BN173" s="16">
        <f ca="1">Table1[[#This Row],[Mortage Value]]/Table1[[#This Row],[Value of House]]</f>
        <v>0.62000324959528053</v>
      </c>
      <c r="BO173" s="1">
        <f t="shared" ca="1" si="114"/>
        <v>0</v>
      </c>
      <c r="BP173" s="1"/>
      <c r="BS173" s="33">
        <f t="shared" ca="1" si="132"/>
        <v>0</v>
      </c>
      <c r="BT173" s="33">
        <f t="shared" ca="1" si="133"/>
        <v>0</v>
      </c>
      <c r="BU173" s="33">
        <f t="shared" ca="1" si="134"/>
        <v>0</v>
      </c>
      <c r="BV173" s="33">
        <f t="shared" ca="1" si="144"/>
        <v>34456</v>
      </c>
      <c r="BW173" s="33">
        <f t="shared" ca="1" si="135"/>
        <v>0</v>
      </c>
      <c r="BX173" s="33">
        <f t="shared" ca="1" si="136"/>
        <v>0</v>
      </c>
      <c r="BZ173" s="33">
        <f t="shared" ca="1" si="124"/>
        <v>0</v>
      </c>
      <c r="CA173" s="33">
        <f t="shared" ca="1" si="125"/>
        <v>0</v>
      </c>
      <c r="CB173" s="33">
        <f t="shared" ca="1" si="126"/>
        <v>34456</v>
      </c>
      <c r="CC173" s="33">
        <f t="shared" ca="1" si="127"/>
        <v>0</v>
      </c>
      <c r="CD173" s="33">
        <f t="shared" ca="1" si="128"/>
        <v>0</v>
      </c>
      <c r="CE173" s="34">
        <f t="shared" ca="1" si="129"/>
        <v>0</v>
      </c>
      <c r="CG173" s="33">
        <f t="shared" ca="1" si="131"/>
        <v>1</v>
      </c>
      <c r="CH173" s="7"/>
      <c r="CJ173" s="34">
        <f t="shared" ca="1" si="130"/>
        <v>25</v>
      </c>
    </row>
    <row r="174" spans="1:88" x14ac:dyDescent="0.25">
      <c r="A174" s="1">
        <f t="shared" ca="1" si="101"/>
        <v>1</v>
      </c>
      <c r="B174" s="1" t="str">
        <f t="shared" ca="1" si="102"/>
        <v>Men</v>
      </c>
      <c r="C174" s="1">
        <f t="shared" ca="1" si="103"/>
        <v>25</v>
      </c>
      <c r="D174" s="1">
        <f t="shared" ca="1" si="104"/>
        <v>5</v>
      </c>
      <c r="E174" s="1" t="str">
        <f t="shared" ca="1" si="105"/>
        <v xml:space="preserve">General work </v>
      </c>
      <c r="F174" s="1">
        <f t="shared" ca="1" si="106"/>
        <v>6</v>
      </c>
      <c r="G174" s="1" t="str">
        <f t="shared" ca="1" si="107"/>
        <v>Architech</v>
      </c>
      <c r="H174" s="1">
        <f t="shared" ca="1" si="108"/>
        <v>2</v>
      </c>
      <c r="I174" s="1">
        <f t="shared" ca="1" si="100"/>
        <v>1</v>
      </c>
      <c r="J174" s="1">
        <f t="shared" ca="1" si="109"/>
        <v>20107</v>
      </c>
      <c r="K174" s="1">
        <f t="shared" ca="1" si="110"/>
        <v>5</v>
      </c>
      <c r="L174" s="1" t="str">
        <f t="shared" ca="1" si="111"/>
        <v>Shivaji Talao</v>
      </c>
      <c r="M174" s="1">
        <f t="shared" ca="1" si="137"/>
        <v>100535</v>
      </c>
      <c r="N174" s="1">
        <f t="shared" ca="1" si="112"/>
        <v>69637.437414485452</v>
      </c>
      <c r="O174" s="1">
        <f t="shared" ca="1" si="138"/>
        <v>15807.292972090703</v>
      </c>
      <c r="P174" s="1">
        <f t="shared" ca="1" si="113"/>
        <v>9932</v>
      </c>
      <c r="Q174" s="1">
        <f t="shared" ca="1" si="139"/>
        <v>1455.2099151891498</v>
      </c>
      <c r="R174">
        <f t="shared" ca="1" si="140"/>
        <v>11839.398821987834</v>
      </c>
      <c r="S174" s="1">
        <f t="shared" ca="1" si="141"/>
        <v>128181.69179407854</v>
      </c>
      <c r="T174" s="1">
        <f t="shared" ca="1" si="142"/>
        <v>81024.647329674597</v>
      </c>
      <c r="U174" s="1">
        <f t="shared" ca="1" si="143"/>
        <v>47157.044464403938</v>
      </c>
      <c r="X174" s="33">
        <f t="shared" ca="1" si="115"/>
        <v>1</v>
      </c>
      <c r="Y174" s="33">
        <f t="shared" ca="1" si="116"/>
        <v>0</v>
      </c>
      <c r="Z174" s="33"/>
      <c r="AA174" s="33"/>
      <c r="AO174" s="33">
        <f t="shared" ca="1" si="117"/>
        <v>0</v>
      </c>
      <c r="AP174" s="33">
        <f t="shared" ca="1" si="118"/>
        <v>0</v>
      </c>
      <c r="AQ174" s="33">
        <f t="shared" ca="1" si="119"/>
        <v>0</v>
      </c>
      <c r="AR174" s="33">
        <f t="shared" ca="1" si="120"/>
        <v>0</v>
      </c>
      <c r="AS174" s="33">
        <f t="shared" ca="1" si="121"/>
        <v>0</v>
      </c>
      <c r="AT174" s="34">
        <f t="shared" ca="1" si="122"/>
        <v>0</v>
      </c>
      <c r="AU174" s="33"/>
      <c r="AV174" s="1"/>
      <c r="AW174" s="1"/>
      <c r="AX174" s="1"/>
      <c r="AY174" s="1"/>
      <c r="AZ174" s="1"/>
      <c r="BD174" s="34">
        <f ca="1">Table1[[#This Row],[Car Value]]/Table1[[#This Row],[Cars]]</f>
        <v>15807.292972090703</v>
      </c>
      <c r="BG174" s="34">
        <f t="shared" ca="1" si="123"/>
        <v>0</v>
      </c>
      <c r="BN174" s="16">
        <f ca="1">Table1[[#This Row],[Mortage Value]]/Table1[[#This Row],[Value of House]]</f>
        <v>0.69266859715010143</v>
      </c>
      <c r="BO174" s="1">
        <f t="shared" ca="1" si="114"/>
        <v>0</v>
      </c>
      <c r="BP174" s="1"/>
      <c r="BS174" s="33">
        <f t="shared" ca="1" si="132"/>
        <v>0</v>
      </c>
      <c r="BT174" s="33">
        <f t="shared" ca="1" si="133"/>
        <v>0</v>
      </c>
      <c r="BU174" s="33">
        <f t="shared" ca="1" si="134"/>
        <v>0</v>
      </c>
      <c r="BV174" s="33">
        <f t="shared" ca="1" si="144"/>
        <v>0</v>
      </c>
      <c r="BW174" s="33">
        <f t="shared" ca="1" si="135"/>
        <v>18514</v>
      </c>
      <c r="BX174" s="33">
        <f t="shared" ca="1" si="136"/>
        <v>0</v>
      </c>
      <c r="BZ174" s="33">
        <f t="shared" ca="1" si="124"/>
        <v>0</v>
      </c>
      <c r="CA174" s="33">
        <f t="shared" ca="1" si="125"/>
        <v>0</v>
      </c>
      <c r="CB174" s="33">
        <f t="shared" ca="1" si="126"/>
        <v>0</v>
      </c>
      <c r="CC174" s="33">
        <f t="shared" ca="1" si="127"/>
        <v>0</v>
      </c>
      <c r="CD174" s="33">
        <f t="shared" ca="1" si="128"/>
        <v>0</v>
      </c>
      <c r="CE174" s="34">
        <f t="shared" ca="1" si="129"/>
        <v>0</v>
      </c>
      <c r="CG174" s="33">
        <f t="shared" ca="1" si="131"/>
        <v>1</v>
      </c>
      <c r="CH174" s="7"/>
      <c r="CJ174" s="34">
        <f t="shared" ca="1" si="130"/>
        <v>43</v>
      </c>
    </row>
    <row r="175" spans="1:88" x14ac:dyDescent="0.25">
      <c r="A175" s="1">
        <f t="shared" ca="1" si="101"/>
        <v>1</v>
      </c>
      <c r="B175" s="1" t="str">
        <f t="shared" ca="1" si="102"/>
        <v>Men</v>
      </c>
      <c r="C175" s="1">
        <f t="shared" ca="1" si="103"/>
        <v>32</v>
      </c>
      <c r="D175" s="1">
        <f t="shared" ca="1" si="104"/>
        <v>4</v>
      </c>
      <c r="E175" s="1" t="str">
        <f t="shared" ca="1" si="105"/>
        <v>IT</v>
      </c>
      <c r="F175" s="1">
        <f t="shared" ca="1" si="106"/>
        <v>5</v>
      </c>
      <c r="G175" s="1" t="str">
        <f t="shared" ca="1" si="107"/>
        <v>Other</v>
      </c>
      <c r="H175" s="1">
        <f t="shared" ca="1" si="108"/>
        <v>3</v>
      </c>
      <c r="I175" s="1">
        <f t="shared" ca="1" si="100"/>
        <v>1</v>
      </c>
      <c r="J175" s="1">
        <f t="shared" ca="1" si="109"/>
        <v>20241</v>
      </c>
      <c r="K175" s="1">
        <f t="shared" ca="1" si="110"/>
        <v>3</v>
      </c>
      <c r="L175" s="1" t="str">
        <f t="shared" ca="1" si="111"/>
        <v>Nardas Nagar</v>
      </c>
      <c r="M175" s="1">
        <f t="shared" ca="1" si="137"/>
        <v>101205</v>
      </c>
      <c r="N175" s="1">
        <f t="shared" ca="1" si="112"/>
        <v>53296.947993137568</v>
      </c>
      <c r="O175" s="1">
        <f t="shared" ca="1" si="138"/>
        <v>9952.6687604869221</v>
      </c>
      <c r="P175" s="1">
        <f t="shared" ca="1" si="113"/>
        <v>720</v>
      </c>
      <c r="Q175" s="1">
        <f t="shared" ca="1" si="139"/>
        <v>5381.9129007174624</v>
      </c>
      <c r="R175">
        <f t="shared" ca="1" si="140"/>
        <v>2048.6517755114155</v>
      </c>
      <c r="S175" s="1">
        <f t="shared" ca="1" si="141"/>
        <v>113206.32053599834</v>
      </c>
      <c r="T175" s="1">
        <f t="shared" ca="1" si="142"/>
        <v>59398.860893855031</v>
      </c>
      <c r="U175" s="1">
        <f t="shared" ca="1" si="143"/>
        <v>53807.459642143309</v>
      </c>
      <c r="X175" s="33">
        <f t="shared" ca="1" si="115"/>
        <v>1</v>
      </c>
      <c r="Y175" s="33">
        <f t="shared" ca="1" si="116"/>
        <v>0</v>
      </c>
      <c r="Z175" s="33"/>
      <c r="AA175" s="33"/>
      <c r="AO175" s="33">
        <f t="shared" ca="1" si="117"/>
        <v>0</v>
      </c>
      <c r="AP175" s="33">
        <f t="shared" ca="1" si="118"/>
        <v>0</v>
      </c>
      <c r="AQ175" s="33">
        <f t="shared" ca="1" si="119"/>
        <v>0</v>
      </c>
      <c r="AR175" s="33">
        <f t="shared" ca="1" si="120"/>
        <v>0</v>
      </c>
      <c r="AS175" s="33">
        <f t="shared" ca="1" si="121"/>
        <v>0</v>
      </c>
      <c r="AT175" s="34">
        <f t="shared" ca="1" si="122"/>
        <v>0</v>
      </c>
      <c r="AU175" s="33"/>
      <c r="AV175" s="1"/>
      <c r="AW175" s="1"/>
      <c r="AX175" s="1"/>
      <c r="AY175" s="1"/>
      <c r="AZ175" s="1"/>
      <c r="BD175" s="34">
        <f ca="1">Table1[[#This Row],[Car Value]]/Table1[[#This Row],[Cars]]</f>
        <v>9952.6687604869221</v>
      </c>
      <c r="BG175" s="34">
        <f t="shared" ca="1" si="123"/>
        <v>0</v>
      </c>
      <c r="BN175" s="16">
        <f ca="1">Table1[[#This Row],[Mortage Value]]/Table1[[#This Row],[Value of House]]</f>
        <v>0.52662366477088651</v>
      </c>
      <c r="BO175" s="1">
        <f t="shared" ca="1" si="114"/>
        <v>0</v>
      </c>
      <c r="BP175" s="1"/>
      <c r="BS175" s="33">
        <f t="shared" ca="1" si="132"/>
        <v>0</v>
      </c>
      <c r="BT175" s="33">
        <f t="shared" ca="1" si="133"/>
        <v>0</v>
      </c>
      <c r="BU175" s="33">
        <f t="shared" ca="1" si="134"/>
        <v>20107</v>
      </c>
      <c r="BV175" s="33">
        <f t="shared" ca="1" si="144"/>
        <v>0</v>
      </c>
      <c r="BW175" s="33">
        <f t="shared" ca="1" si="135"/>
        <v>0</v>
      </c>
      <c r="BX175" s="33">
        <f t="shared" ca="1" si="136"/>
        <v>0</v>
      </c>
      <c r="BZ175" s="33">
        <f t="shared" ca="1" si="124"/>
        <v>0</v>
      </c>
      <c r="CA175" s="33">
        <f t="shared" ca="1" si="125"/>
        <v>0</v>
      </c>
      <c r="CB175" s="33">
        <f t="shared" ca="1" si="126"/>
        <v>0</v>
      </c>
      <c r="CC175" s="33">
        <f t="shared" ca="1" si="127"/>
        <v>0</v>
      </c>
      <c r="CD175" s="33">
        <f t="shared" ca="1" si="128"/>
        <v>0</v>
      </c>
      <c r="CE175" s="34">
        <f t="shared" ca="1" si="129"/>
        <v>0</v>
      </c>
      <c r="CG175" s="33">
        <f t="shared" ca="1" si="131"/>
        <v>1</v>
      </c>
      <c r="CH175" s="7"/>
      <c r="CJ175" s="34">
        <f t="shared" ca="1" si="130"/>
        <v>29</v>
      </c>
    </row>
    <row r="176" spans="1:88" x14ac:dyDescent="0.25">
      <c r="A176" s="1">
        <f t="shared" ca="1" si="101"/>
        <v>2</v>
      </c>
      <c r="B176" s="1" t="str">
        <f t="shared" ca="1" si="102"/>
        <v>Women</v>
      </c>
      <c r="C176" s="1">
        <f t="shared" ca="1" si="103"/>
        <v>44</v>
      </c>
      <c r="D176" s="1">
        <f t="shared" ca="1" si="104"/>
        <v>2</v>
      </c>
      <c r="E176" s="1" t="str">
        <f t="shared" ca="1" si="105"/>
        <v>Construction</v>
      </c>
      <c r="F176" s="1">
        <f t="shared" ca="1" si="106"/>
        <v>2</v>
      </c>
      <c r="G176" s="1" t="str">
        <f t="shared" ca="1" si="107"/>
        <v>Civil Engineering</v>
      </c>
      <c r="H176" s="1">
        <f t="shared" ca="1" si="108"/>
        <v>4</v>
      </c>
      <c r="I176" s="1">
        <f t="shared" ca="1" si="100"/>
        <v>1</v>
      </c>
      <c r="J176" s="1">
        <f t="shared" ca="1" si="109"/>
        <v>17592</v>
      </c>
      <c r="K176" s="1">
        <f t="shared" ca="1" si="110"/>
        <v>2</v>
      </c>
      <c r="L176" s="1" t="str">
        <f t="shared" ca="1" si="111"/>
        <v>Tembhipada Road</v>
      </c>
      <c r="M176" s="1">
        <f t="shared" ca="1" si="137"/>
        <v>70368</v>
      </c>
      <c r="N176" s="1">
        <f t="shared" ca="1" si="112"/>
        <v>48753.580145844106</v>
      </c>
      <c r="O176" s="1">
        <f t="shared" ca="1" si="138"/>
        <v>9326.4668004637479</v>
      </c>
      <c r="P176" s="1">
        <f t="shared" ca="1" si="113"/>
        <v>2364</v>
      </c>
      <c r="Q176" s="1">
        <f t="shared" ca="1" si="139"/>
        <v>4460.5801419799491</v>
      </c>
      <c r="R176">
        <f t="shared" ca="1" si="140"/>
        <v>19666.080299985973</v>
      </c>
      <c r="S176" s="1">
        <f t="shared" ca="1" si="141"/>
        <v>99360.547100449723</v>
      </c>
      <c r="T176" s="1">
        <f t="shared" ca="1" si="142"/>
        <v>55578.160287824052</v>
      </c>
      <c r="U176" s="1">
        <f t="shared" ca="1" si="143"/>
        <v>43782.386812625671</v>
      </c>
      <c r="X176" s="33">
        <f t="shared" ca="1" si="115"/>
        <v>1</v>
      </c>
      <c r="Y176" s="33">
        <f t="shared" ca="1" si="116"/>
        <v>0</v>
      </c>
      <c r="Z176" s="33"/>
      <c r="AA176" s="33"/>
      <c r="AO176" s="33">
        <f t="shared" ca="1" si="117"/>
        <v>0</v>
      </c>
      <c r="AP176" s="33">
        <f t="shared" ca="1" si="118"/>
        <v>1</v>
      </c>
      <c r="AQ176" s="33">
        <f t="shared" ca="1" si="119"/>
        <v>0</v>
      </c>
      <c r="AR176" s="33">
        <f t="shared" ca="1" si="120"/>
        <v>0</v>
      </c>
      <c r="AS176" s="33">
        <f t="shared" ca="1" si="121"/>
        <v>0</v>
      </c>
      <c r="AT176" s="34">
        <f t="shared" ca="1" si="122"/>
        <v>0</v>
      </c>
      <c r="AU176" s="33"/>
      <c r="AV176" s="1"/>
      <c r="AW176" s="1"/>
      <c r="AX176" s="1"/>
      <c r="AY176" s="1"/>
      <c r="AZ176" s="1"/>
      <c r="BD176" s="34">
        <f ca="1">Table1[[#This Row],[Car Value]]/Table1[[#This Row],[Cars]]</f>
        <v>9326.4668004637479</v>
      </c>
      <c r="BG176" s="34">
        <f t="shared" ca="1" si="123"/>
        <v>0</v>
      </c>
      <c r="BN176" s="16">
        <f ca="1">Table1[[#This Row],[Mortage Value]]/Table1[[#This Row],[Value of House]]</f>
        <v>0.69283737133134526</v>
      </c>
      <c r="BO176" s="1">
        <f t="shared" ca="1" si="114"/>
        <v>0</v>
      </c>
      <c r="BP176" s="1"/>
      <c r="BS176" s="33">
        <f t="shared" ca="1" si="132"/>
        <v>0</v>
      </c>
      <c r="BT176" s="33">
        <f t="shared" ca="1" si="133"/>
        <v>0</v>
      </c>
      <c r="BU176" s="33">
        <f t="shared" ca="1" si="134"/>
        <v>0</v>
      </c>
      <c r="BV176" s="33">
        <f t="shared" ca="1" si="144"/>
        <v>0</v>
      </c>
      <c r="BW176" s="33">
        <f t="shared" ca="1" si="135"/>
        <v>0</v>
      </c>
      <c r="BX176" s="33">
        <f t="shared" ca="1" si="136"/>
        <v>20241</v>
      </c>
      <c r="BZ176" s="33">
        <f t="shared" ca="1" si="124"/>
        <v>0</v>
      </c>
      <c r="CA176" s="33">
        <f t="shared" ca="1" si="125"/>
        <v>20241</v>
      </c>
      <c r="CB176" s="33">
        <f t="shared" ca="1" si="126"/>
        <v>0</v>
      </c>
      <c r="CC176" s="33">
        <f t="shared" ca="1" si="127"/>
        <v>0</v>
      </c>
      <c r="CD176" s="33">
        <f t="shared" ca="1" si="128"/>
        <v>0</v>
      </c>
      <c r="CE176" s="34">
        <f t="shared" ca="1" si="129"/>
        <v>0</v>
      </c>
      <c r="CG176" s="33">
        <f t="shared" ca="1" si="131"/>
        <v>1</v>
      </c>
      <c r="CH176" s="7"/>
      <c r="CJ176" s="34">
        <f t="shared" ca="1" si="130"/>
        <v>25</v>
      </c>
    </row>
    <row r="177" spans="1:88" x14ac:dyDescent="0.25">
      <c r="A177" s="1">
        <f t="shared" ca="1" si="101"/>
        <v>2</v>
      </c>
      <c r="B177" s="1" t="str">
        <f t="shared" ca="1" si="102"/>
        <v>Women</v>
      </c>
      <c r="C177" s="1">
        <f t="shared" ca="1" si="103"/>
        <v>32</v>
      </c>
      <c r="D177" s="1">
        <f t="shared" ca="1" si="104"/>
        <v>4</v>
      </c>
      <c r="E177" s="1" t="str">
        <f t="shared" ca="1" si="105"/>
        <v>IT</v>
      </c>
      <c r="F177" s="1">
        <f t="shared" ca="1" si="106"/>
        <v>2</v>
      </c>
      <c r="G177" s="1" t="str">
        <f t="shared" ca="1" si="107"/>
        <v>Civil Engineering</v>
      </c>
      <c r="H177" s="1">
        <f t="shared" ca="1" si="108"/>
        <v>3</v>
      </c>
      <c r="I177" s="1">
        <f t="shared" ca="1" si="100"/>
        <v>2</v>
      </c>
      <c r="J177" s="1">
        <f t="shared" ca="1" si="109"/>
        <v>29438</v>
      </c>
      <c r="K177" s="1">
        <f t="shared" ca="1" si="110"/>
        <v>2</v>
      </c>
      <c r="L177" s="1" t="str">
        <f t="shared" ca="1" si="111"/>
        <v>Tembhipada Road</v>
      </c>
      <c r="M177" s="1">
        <f t="shared" ca="1" si="137"/>
        <v>117752</v>
      </c>
      <c r="N177" s="1">
        <f t="shared" ca="1" si="112"/>
        <v>63376.557944983331</v>
      </c>
      <c r="O177" s="1">
        <f t="shared" ca="1" si="138"/>
        <v>23243.170290748352</v>
      </c>
      <c r="P177" s="1">
        <f t="shared" ca="1" si="113"/>
        <v>22192</v>
      </c>
      <c r="Q177" s="1">
        <f t="shared" ca="1" si="139"/>
        <v>30347.96363260223</v>
      </c>
      <c r="R177">
        <f t="shared" ca="1" si="140"/>
        <v>2971.5652269714305</v>
      </c>
      <c r="S177" s="1">
        <f t="shared" ca="1" si="141"/>
        <v>143966.73551771979</v>
      </c>
      <c r="T177" s="1">
        <f t="shared" ca="1" si="142"/>
        <v>115916.52157758556</v>
      </c>
      <c r="U177" s="1">
        <f t="shared" ca="1" si="143"/>
        <v>28050.213940134228</v>
      </c>
      <c r="X177" s="33">
        <f t="shared" ca="1" si="115"/>
        <v>0</v>
      </c>
      <c r="Y177" s="33">
        <f t="shared" ca="1" si="116"/>
        <v>1</v>
      </c>
      <c r="Z177" s="33"/>
      <c r="AA177" s="33"/>
      <c r="AO177" s="33">
        <f t="shared" ca="1" si="117"/>
        <v>0</v>
      </c>
      <c r="AP177" s="33">
        <f t="shared" ca="1" si="118"/>
        <v>0</v>
      </c>
      <c r="AQ177" s="33">
        <f t="shared" ca="1" si="119"/>
        <v>0</v>
      </c>
      <c r="AR177" s="33">
        <f t="shared" ca="1" si="120"/>
        <v>1</v>
      </c>
      <c r="AS177" s="33">
        <f t="shared" ca="1" si="121"/>
        <v>0</v>
      </c>
      <c r="AT177" s="34">
        <f t="shared" ca="1" si="122"/>
        <v>0</v>
      </c>
      <c r="AU177" s="33"/>
      <c r="AV177" s="1"/>
      <c r="AW177" s="1"/>
      <c r="AX177" s="1"/>
      <c r="AY177" s="1"/>
      <c r="AZ177" s="1"/>
      <c r="BD177" s="34">
        <f ca="1">Table1[[#This Row],[Car Value]]/Table1[[#This Row],[Cars]]</f>
        <v>11621.585145374176</v>
      </c>
      <c r="BG177" s="34">
        <f t="shared" ca="1" si="123"/>
        <v>0</v>
      </c>
      <c r="BN177" s="16">
        <f ca="1">Table1[[#This Row],[Mortage Value]]/Table1[[#This Row],[Value of House]]</f>
        <v>0.53822064971281447</v>
      </c>
      <c r="BO177" s="1">
        <f t="shared" ca="1" si="114"/>
        <v>0</v>
      </c>
      <c r="BP177" s="1"/>
      <c r="BS177" s="33">
        <f t="shared" ca="1" si="132"/>
        <v>0</v>
      </c>
      <c r="BT177" s="33">
        <f t="shared" ca="1" si="133"/>
        <v>0</v>
      </c>
      <c r="BU177" s="33">
        <f t="shared" ca="1" si="134"/>
        <v>0</v>
      </c>
      <c r="BV177" s="33">
        <f t="shared" ca="1" si="144"/>
        <v>0</v>
      </c>
      <c r="BW177" s="33">
        <f t="shared" ca="1" si="135"/>
        <v>0</v>
      </c>
      <c r="BX177" s="33">
        <f t="shared" ca="1" si="136"/>
        <v>0</v>
      </c>
      <c r="BZ177" s="33">
        <f t="shared" ca="1" si="124"/>
        <v>0</v>
      </c>
      <c r="CA177" s="33">
        <f t="shared" ca="1" si="125"/>
        <v>0</v>
      </c>
      <c r="CB177" s="33">
        <f t="shared" ca="1" si="126"/>
        <v>0</v>
      </c>
      <c r="CC177" s="33">
        <f t="shared" ca="1" si="127"/>
        <v>17592</v>
      </c>
      <c r="CD177" s="33">
        <f t="shared" ca="1" si="128"/>
        <v>0</v>
      </c>
      <c r="CE177" s="34">
        <f t="shared" ca="1" si="129"/>
        <v>0</v>
      </c>
      <c r="CG177" s="33">
        <f t="shared" ca="1" si="131"/>
        <v>1</v>
      </c>
      <c r="CH177" s="7"/>
      <c r="CJ177" s="34">
        <f t="shared" ca="1" si="130"/>
        <v>32</v>
      </c>
    </row>
    <row r="178" spans="1:88" x14ac:dyDescent="0.25">
      <c r="A178" s="1">
        <f t="shared" ca="1" si="101"/>
        <v>1</v>
      </c>
      <c r="B178" s="1" t="str">
        <f t="shared" ca="1" si="102"/>
        <v>Men</v>
      </c>
      <c r="C178" s="1">
        <f t="shared" ca="1" si="103"/>
        <v>40</v>
      </c>
      <c r="D178" s="1">
        <f t="shared" ca="1" si="104"/>
        <v>4</v>
      </c>
      <c r="E178" s="1" t="str">
        <f t="shared" ca="1" si="105"/>
        <v>IT</v>
      </c>
      <c r="F178" s="1">
        <f t="shared" ca="1" si="106"/>
        <v>3</v>
      </c>
      <c r="G178" s="1" t="str">
        <f t="shared" ca="1" si="107"/>
        <v>B.ED</v>
      </c>
      <c r="H178" s="1">
        <f t="shared" ca="1" si="108"/>
        <v>2</v>
      </c>
      <c r="I178" s="1">
        <f t="shared" ca="1" si="100"/>
        <v>1</v>
      </c>
      <c r="J178" s="1">
        <f t="shared" ca="1" si="109"/>
        <v>32660</v>
      </c>
      <c r="K178" s="1">
        <f t="shared" ca="1" si="110"/>
        <v>3</v>
      </c>
      <c r="L178" s="1" t="str">
        <f t="shared" ca="1" si="111"/>
        <v>Nardas Nagar</v>
      </c>
      <c r="M178" s="1">
        <f t="shared" ca="1" si="137"/>
        <v>195960</v>
      </c>
      <c r="N178" s="1">
        <f t="shared" ca="1" si="112"/>
        <v>176324.33340410815</v>
      </c>
      <c r="O178" s="1">
        <f t="shared" ca="1" si="138"/>
        <v>25794.799208093413</v>
      </c>
      <c r="P178" s="1">
        <f t="shared" ca="1" si="113"/>
        <v>15140</v>
      </c>
      <c r="Q178" s="1">
        <f t="shared" ca="1" si="139"/>
        <v>43615.732949866455</v>
      </c>
      <c r="R178">
        <f t="shared" ca="1" si="140"/>
        <v>3810.721517512221</v>
      </c>
      <c r="S178" s="1">
        <f t="shared" ca="1" si="141"/>
        <v>225565.52072560563</v>
      </c>
      <c r="T178" s="1">
        <f t="shared" ca="1" si="142"/>
        <v>235080.0663539746</v>
      </c>
      <c r="U178" s="1">
        <f t="shared" ca="1" si="143"/>
        <v>-9514.5456283689709</v>
      </c>
      <c r="X178" s="33">
        <f t="shared" ca="1" si="115"/>
        <v>0</v>
      </c>
      <c r="Y178" s="33">
        <f t="shared" ca="1" si="116"/>
        <v>1</v>
      </c>
      <c r="Z178" s="33"/>
      <c r="AA178" s="33"/>
      <c r="AO178" s="33">
        <f t="shared" ca="1" si="117"/>
        <v>0</v>
      </c>
      <c r="AP178" s="33">
        <f t="shared" ca="1" si="118"/>
        <v>1</v>
      </c>
      <c r="AQ178" s="33">
        <f t="shared" ca="1" si="119"/>
        <v>0</v>
      </c>
      <c r="AR178" s="33">
        <f t="shared" ca="1" si="120"/>
        <v>0</v>
      </c>
      <c r="AS178" s="33">
        <f t="shared" ca="1" si="121"/>
        <v>0</v>
      </c>
      <c r="AT178" s="34">
        <f t="shared" ca="1" si="122"/>
        <v>0</v>
      </c>
      <c r="AU178" s="33"/>
      <c r="AV178" s="1"/>
      <c r="AW178" s="1"/>
      <c r="AX178" s="1"/>
      <c r="AY178" s="1"/>
      <c r="AZ178" s="1"/>
      <c r="BD178" s="34">
        <f ca="1">Table1[[#This Row],[Car Value]]/Table1[[#This Row],[Cars]]</f>
        <v>25794.799208093413</v>
      </c>
      <c r="BG178" s="34">
        <f t="shared" ca="1" si="123"/>
        <v>0</v>
      </c>
      <c r="BN178" s="16">
        <f ca="1">Table1[[#This Row],[Mortage Value]]/Table1[[#This Row],[Value of House]]</f>
        <v>0.89979757809812289</v>
      </c>
      <c r="BO178" s="1">
        <f t="shared" ca="1" si="114"/>
        <v>0</v>
      </c>
      <c r="BP178" s="1"/>
      <c r="BS178" s="33">
        <f t="shared" ca="1" si="132"/>
        <v>0</v>
      </c>
      <c r="BT178" s="33">
        <f t="shared" ca="1" si="133"/>
        <v>0</v>
      </c>
      <c r="BU178" s="33">
        <f t="shared" ca="1" si="134"/>
        <v>0</v>
      </c>
      <c r="BV178" s="33">
        <f t="shared" ca="1" si="144"/>
        <v>0</v>
      </c>
      <c r="BW178" s="33">
        <f t="shared" ca="1" si="135"/>
        <v>0</v>
      </c>
      <c r="BX178" s="33">
        <f t="shared" ca="1" si="136"/>
        <v>0</v>
      </c>
      <c r="BZ178" s="33">
        <f t="shared" ca="1" si="124"/>
        <v>0</v>
      </c>
      <c r="CA178" s="33">
        <f t="shared" ca="1" si="125"/>
        <v>29438</v>
      </c>
      <c r="CB178" s="33">
        <f t="shared" ca="1" si="126"/>
        <v>0</v>
      </c>
      <c r="CC178" s="33">
        <f t="shared" ca="1" si="127"/>
        <v>0</v>
      </c>
      <c r="CD178" s="33">
        <f t="shared" ca="1" si="128"/>
        <v>0</v>
      </c>
      <c r="CE178" s="34">
        <f t="shared" ca="1" si="129"/>
        <v>0</v>
      </c>
      <c r="CG178" s="33">
        <f t="shared" ca="1" si="131"/>
        <v>1</v>
      </c>
      <c r="CH178" s="7"/>
      <c r="CJ178" s="34">
        <f t="shared" ca="1" si="130"/>
        <v>44</v>
      </c>
    </row>
    <row r="179" spans="1:88" x14ac:dyDescent="0.25">
      <c r="A179" s="1">
        <f t="shared" ca="1" si="101"/>
        <v>1</v>
      </c>
      <c r="B179" s="1" t="str">
        <f t="shared" ca="1" si="102"/>
        <v>Men</v>
      </c>
      <c r="C179" s="1">
        <f t="shared" ca="1" si="103"/>
        <v>41</v>
      </c>
      <c r="D179" s="1">
        <f t="shared" ca="1" si="104"/>
        <v>3</v>
      </c>
      <c r="E179" s="1" t="str">
        <f t="shared" ca="1" si="105"/>
        <v>Teaching</v>
      </c>
      <c r="F179" s="1">
        <f t="shared" ca="1" si="106"/>
        <v>1</v>
      </c>
      <c r="G179" s="1" t="str">
        <f t="shared" ca="1" si="107"/>
        <v>Doctor</v>
      </c>
      <c r="H179" s="1">
        <f t="shared" ca="1" si="108"/>
        <v>1</v>
      </c>
      <c r="I179" s="1">
        <f t="shared" ca="1" si="100"/>
        <v>2</v>
      </c>
      <c r="J179" s="1">
        <f t="shared" ca="1" si="109"/>
        <v>16959</v>
      </c>
      <c r="K179" s="1">
        <f t="shared" ca="1" si="110"/>
        <v>4</v>
      </c>
      <c r="L179" s="1" t="str">
        <f t="shared" ca="1" si="111"/>
        <v>Sarvoday Nagar</v>
      </c>
      <c r="M179" s="1">
        <f t="shared" ca="1" si="137"/>
        <v>84795</v>
      </c>
      <c r="N179" s="1">
        <f t="shared" ca="1" si="112"/>
        <v>83034.525094395169</v>
      </c>
      <c r="O179" s="1">
        <f t="shared" ca="1" si="138"/>
        <v>9818.1510113359091</v>
      </c>
      <c r="P179" s="1">
        <f t="shared" ca="1" si="113"/>
        <v>4587</v>
      </c>
      <c r="Q179" s="1">
        <f t="shared" ca="1" si="139"/>
        <v>3875.7954180787656</v>
      </c>
      <c r="R179">
        <f t="shared" ca="1" si="140"/>
        <v>3822.7365525385558</v>
      </c>
      <c r="S179" s="1">
        <f t="shared" ca="1" si="141"/>
        <v>98435.887563874465</v>
      </c>
      <c r="T179" s="1">
        <f t="shared" ca="1" si="142"/>
        <v>91497.320512473932</v>
      </c>
      <c r="U179" s="1">
        <f t="shared" ca="1" si="143"/>
        <v>6938.5670514005324</v>
      </c>
      <c r="X179" s="33">
        <f t="shared" ca="1" si="115"/>
        <v>1</v>
      </c>
      <c r="Y179" s="33">
        <f t="shared" ca="1" si="116"/>
        <v>0</v>
      </c>
      <c r="Z179" s="33"/>
      <c r="AA179" s="33"/>
      <c r="AO179" s="33">
        <f t="shared" ca="1" si="117"/>
        <v>0</v>
      </c>
      <c r="AP179" s="33">
        <f t="shared" ca="1" si="118"/>
        <v>1</v>
      </c>
      <c r="AQ179" s="33">
        <f t="shared" ca="1" si="119"/>
        <v>0</v>
      </c>
      <c r="AR179" s="33">
        <f t="shared" ca="1" si="120"/>
        <v>0</v>
      </c>
      <c r="AS179" s="33">
        <f t="shared" ca="1" si="121"/>
        <v>0</v>
      </c>
      <c r="AT179" s="34">
        <f t="shared" ca="1" si="122"/>
        <v>0</v>
      </c>
      <c r="AU179" s="33"/>
      <c r="AV179" s="1"/>
      <c r="AW179" s="1"/>
      <c r="AX179" s="1"/>
      <c r="AY179" s="1"/>
      <c r="AZ179" s="1"/>
      <c r="BD179" s="34">
        <f ca="1">Table1[[#This Row],[Car Value]]/Table1[[#This Row],[Cars]]</f>
        <v>4909.0755056679545</v>
      </c>
      <c r="BG179" s="34">
        <f t="shared" ca="1" si="123"/>
        <v>0</v>
      </c>
      <c r="BN179" s="16">
        <f ca="1">Table1[[#This Row],[Mortage Value]]/Table1[[#This Row],[Value of House]]</f>
        <v>0.97923845856943414</v>
      </c>
      <c r="BO179" s="1">
        <f t="shared" ca="1" si="114"/>
        <v>0</v>
      </c>
      <c r="BP179" s="1"/>
      <c r="BS179" s="33">
        <f t="shared" ca="1" si="132"/>
        <v>0</v>
      </c>
      <c r="BT179" s="33">
        <f t="shared" ca="1" si="133"/>
        <v>0</v>
      </c>
      <c r="BU179" s="33">
        <f t="shared" ca="1" si="134"/>
        <v>0</v>
      </c>
      <c r="BV179" s="33">
        <f t="shared" ca="1" si="144"/>
        <v>0</v>
      </c>
      <c r="BW179" s="33">
        <f t="shared" ca="1" si="135"/>
        <v>0</v>
      </c>
      <c r="BX179" s="33">
        <f t="shared" ca="1" si="136"/>
        <v>32660</v>
      </c>
      <c r="BZ179" s="33">
        <f t="shared" ca="1" si="124"/>
        <v>0</v>
      </c>
      <c r="CA179" s="33">
        <f t="shared" ca="1" si="125"/>
        <v>32660</v>
      </c>
      <c r="CB179" s="33">
        <f t="shared" ca="1" si="126"/>
        <v>0</v>
      </c>
      <c r="CC179" s="33">
        <f t="shared" ca="1" si="127"/>
        <v>0</v>
      </c>
      <c r="CD179" s="33">
        <f t="shared" ca="1" si="128"/>
        <v>0</v>
      </c>
      <c r="CE179" s="34">
        <f t="shared" ca="1" si="129"/>
        <v>0</v>
      </c>
      <c r="CG179" s="33">
        <f t="shared" ca="1" si="131"/>
        <v>1</v>
      </c>
      <c r="CH179" s="7"/>
      <c r="CJ179" s="34">
        <f t="shared" ca="1" si="130"/>
        <v>32</v>
      </c>
    </row>
    <row r="180" spans="1:88" x14ac:dyDescent="0.25">
      <c r="A180" s="1">
        <f t="shared" ca="1" si="101"/>
        <v>1</v>
      </c>
      <c r="B180" s="1" t="str">
        <f t="shared" ca="1" si="102"/>
        <v>Men</v>
      </c>
      <c r="C180" s="1">
        <f t="shared" ca="1" si="103"/>
        <v>33</v>
      </c>
      <c r="D180" s="1">
        <f t="shared" ca="1" si="104"/>
        <v>3</v>
      </c>
      <c r="E180" s="1" t="str">
        <f t="shared" ca="1" si="105"/>
        <v>Teaching</v>
      </c>
      <c r="F180" s="1">
        <f t="shared" ca="1" si="106"/>
        <v>5</v>
      </c>
      <c r="G180" s="1" t="str">
        <f t="shared" ca="1" si="107"/>
        <v>Other</v>
      </c>
      <c r="H180" s="1">
        <f t="shared" ca="1" si="108"/>
        <v>4</v>
      </c>
      <c r="I180" s="1">
        <f t="shared" ca="1" si="100"/>
        <v>1</v>
      </c>
      <c r="J180" s="1">
        <f t="shared" ca="1" si="109"/>
        <v>23615</v>
      </c>
      <c r="K180" s="1">
        <f t="shared" ca="1" si="110"/>
        <v>5</v>
      </c>
      <c r="L180" s="1" t="str">
        <f t="shared" ca="1" si="111"/>
        <v>Shivaji Talao</v>
      </c>
      <c r="M180" s="1">
        <f t="shared" ca="1" si="137"/>
        <v>141690</v>
      </c>
      <c r="N180" s="1">
        <f t="shared" ca="1" si="112"/>
        <v>61758.535330274397</v>
      </c>
      <c r="O180" s="1">
        <f t="shared" ca="1" si="138"/>
        <v>534.90209519071141</v>
      </c>
      <c r="P180" s="1">
        <f t="shared" ca="1" si="113"/>
        <v>333</v>
      </c>
      <c r="Q180" s="1">
        <f t="shared" ca="1" si="139"/>
        <v>27728.985823696181</v>
      </c>
      <c r="R180">
        <f t="shared" ca="1" si="140"/>
        <v>2639.8121552264392</v>
      </c>
      <c r="S180" s="1">
        <f t="shared" ca="1" si="141"/>
        <v>144864.71425041716</v>
      </c>
      <c r="T180" s="1">
        <f t="shared" ca="1" si="142"/>
        <v>89820.521153970578</v>
      </c>
      <c r="U180" s="1">
        <f t="shared" ca="1" si="143"/>
        <v>55044.193096446586</v>
      </c>
      <c r="X180" s="33">
        <f t="shared" ca="1" si="115"/>
        <v>1</v>
      </c>
      <c r="Y180" s="33">
        <f t="shared" ca="1" si="116"/>
        <v>0</v>
      </c>
      <c r="Z180" s="33"/>
      <c r="AA180" s="33"/>
      <c r="AO180" s="33">
        <f t="shared" ca="1" si="117"/>
        <v>1</v>
      </c>
      <c r="AP180" s="33">
        <f t="shared" ca="1" si="118"/>
        <v>0</v>
      </c>
      <c r="AQ180" s="33">
        <f t="shared" ca="1" si="119"/>
        <v>0</v>
      </c>
      <c r="AR180" s="33">
        <f t="shared" ca="1" si="120"/>
        <v>0</v>
      </c>
      <c r="AS180" s="33">
        <f t="shared" ca="1" si="121"/>
        <v>0</v>
      </c>
      <c r="AT180" s="34">
        <f t="shared" ca="1" si="122"/>
        <v>0</v>
      </c>
      <c r="AU180" s="33"/>
      <c r="AV180" s="1"/>
      <c r="AW180" s="1"/>
      <c r="AX180" s="1"/>
      <c r="AY180" s="1"/>
      <c r="AZ180" s="1"/>
      <c r="BD180" s="34">
        <f ca="1">Table1[[#This Row],[Car Value]]/Table1[[#This Row],[Cars]]</f>
        <v>534.90209519071141</v>
      </c>
      <c r="BG180" s="34">
        <f t="shared" ca="1" si="123"/>
        <v>0</v>
      </c>
      <c r="BN180" s="16">
        <f ca="1">Table1[[#This Row],[Mortage Value]]/Table1[[#This Row],[Value of House]]</f>
        <v>0.4358708118446919</v>
      </c>
      <c r="BO180" s="1">
        <f t="shared" ca="1" si="114"/>
        <v>0</v>
      </c>
      <c r="BP180" s="1"/>
      <c r="BS180" s="33">
        <f t="shared" ca="1" si="132"/>
        <v>0</v>
      </c>
      <c r="BT180" s="33">
        <f t="shared" ca="1" si="133"/>
        <v>0</v>
      </c>
      <c r="BU180" s="33">
        <f t="shared" ca="1" si="134"/>
        <v>0</v>
      </c>
      <c r="BV180" s="33">
        <f t="shared" ca="1" si="144"/>
        <v>0</v>
      </c>
      <c r="BW180" s="33">
        <f t="shared" ca="1" si="135"/>
        <v>16959</v>
      </c>
      <c r="BX180" s="33">
        <f t="shared" ca="1" si="136"/>
        <v>0</v>
      </c>
      <c r="BZ180" s="33">
        <f t="shared" ca="1" si="124"/>
        <v>16959</v>
      </c>
      <c r="CA180" s="33">
        <f t="shared" ca="1" si="125"/>
        <v>0</v>
      </c>
      <c r="CB180" s="33">
        <f t="shared" ca="1" si="126"/>
        <v>0</v>
      </c>
      <c r="CC180" s="33">
        <f t="shared" ca="1" si="127"/>
        <v>0</v>
      </c>
      <c r="CD180" s="33">
        <f t="shared" ca="1" si="128"/>
        <v>0</v>
      </c>
      <c r="CE180" s="34">
        <f t="shared" ca="1" si="129"/>
        <v>0</v>
      </c>
      <c r="CG180" s="33">
        <f t="shared" ca="1" si="131"/>
        <v>1</v>
      </c>
      <c r="CH180" s="7"/>
      <c r="CJ180" s="34">
        <f t="shared" ca="1" si="130"/>
        <v>0</v>
      </c>
    </row>
    <row r="181" spans="1:88" x14ac:dyDescent="0.25">
      <c r="A181" s="1">
        <f t="shared" ca="1" si="101"/>
        <v>1</v>
      </c>
      <c r="B181" s="1" t="str">
        <f t="shared" ca="1" si="102"/>
        <v>Men</v>
      </c>
      <c r="C181" s="1">
        <f t="shared" ca="1" si="103"/>
        <v>36</v>
      </c>
      <c r="D181" s="1">
        <f t="shared" ca="1" si="104"/>
        <v>4</v>
      </c>
      <c r="E181" s="1" t="str">
        <f t="shared" ca="1" si="105"/>
        <v>IT</v>
      </c>
      <c r="F181" s="1">
        <f t="shared" ca="1" si="106"/>
        <v>1</v>
      </c>
      <c r="G181" s="1" t="str">
        <f t="shared" ca="1" si="107"/>
        <v>Doctor</v>
      </c>
      <c r="H181" s="1">
        <f t="shared" ca="1" si="108"/>
        <v>2</v>
      </c>
      <c r="I181" s="1">
        <f t="shared" ca="1" si="100"/>
        <v>2</v>
      </c>
      <c r="J181" s="1">
        <f t="shared" ca="1" si="109"/>
        <v>25958</v>
      </c>
      <c r="K181" s="1">
        <f t="shared" ca="1" si="110"/>
        <v>1</v>
      </c>
      <c r="L181" s="1" t="str">
        <f t="shared" ca="1" si="111"/>
        <v>Ganesh Nagar</v>
      </c>
      <c r="M181" s="1">
        <f t="shared" ca="1" si="137"/>
        <v>103832</v>
      </c>
      <c r="N181" s="1">
        <f t="shared" ca="1" si="112"/>
        <v>53809.30808799238</v>
      </c>
      <c r="O181" s="1">
        <f t="shared" ca="1" si="138"/>
        <v>39985.261876589611</v>
      </c>
      <c r="P181" s="1">
        <f t="shared" ca="1" si="113"/>
        <v>12056</v>
      </c>
      <c r="Q181" s="1">
        <f t="shared" ca="1" si="139"/>
        <v>26180.788366625005</v>
      </c>
      <c r="R181">
        <f t="shared" ca="1" si="140"/>
        <v>27589.524991195824</v>
      </c>
      <c r="S181" s="1">
        <f t="shared" ca="1" si="141"/>
        <v>171406.78686778544</v>
      </c>
      <c r="T181" s="1">
        <f t="shared" ca="1" si="142"/>
        <v>92046.096454617393</v>
      </c>
      <c r="U181" s="1">
        <f t="shared" ca="1" si="143"/>
        <v>79360.690413168049</v>
      </c>
      <c r="X181" s="33">
        <f t="shared" ca="1" si="115"/>
        <v>1</v>
      </c>
      <c r="Y181" s="33">
        <f t="shared" ca="1" si="116"/>
        <v>0</v>
      </c>
      <c r="Z181" s="33"/>
      <c r="AA181" s="33"/>
      <c r="AO181" s="33">
        <f t="shared" ca="1" si="117"/>
        <v>1</v>
      </c>
      <c r="AP181" s="33">
        <f t="shared" ca="1" si="118"/>
        <v>0</v>
      </c>
      <c r="AQ181" s="33">
        <f t="shared" ca="1" si="119"/>
        <v>0</v>
      </c>
      <c r="AR181" s="33">
        <f t="shared" ca="1" si="120"/>
        <v>0</v>
      </c>
      <c r="AS181" s="33">
        <f t="shared" ca="1" si="121"/>
        <v>0</v>
      </c>
      <c r="AT181" s="34">
        <f t="shared" ca="1" si="122"/>
        <v>0</v>
      </c>
      <c r="AU181" s="33"/>
      <c r="AV181" s="1"/>
      <c r="AW181" s="1"/>
      <c r="AX181" s="1"/>
      <c r="AY181" s="1"/>
      <c r="AZ181" s="1"/>
      <c r="BD181" s="34">
        <f ca="1">Table1[[#This Row],[Car Value]]/Table1[[#This Row],[Cars]]</f>
        <v>19992.630938294806</v>
      </c>
      <c r="BG181" s="34">
        <f t="shared" ca="1" si="123"/>
        <v>0</v>
      </c>
      <c r="BN181" s="16">
        <f ca="1">Table1[[#This Row],[Mortage Value]]/Table1[[#This Row],[Value of House]]</f>
        <v>0.51823434093528375</v>
      </c>
      <c r="BO181" s="1">
        <f t="shared" ca="1" si="114"/>
        <v>0</v>
      </c>
      <c r="BP181" s="1"/>
      <c r="BS181" s="33">
        <f t="shared" ca="1" si="132"/>
        <v>0</v>
      </c>
      <c r="BT181" s="33">
        <f t="shared" ca="1" si="133"/>
        <v>0</v>
      </c>
      <c r="BU181" s="33">
        <f t="shared" ca="1" si="134"/>
        <v>23615</v>
      </c>
      <c r="BV181" s="33">
        <f t="shared" ca="1" si="144"/>
        <v>0</v>
      </c>
      <c r="BW181" s="33">
        <f t="shared" ca="1" si="135"/>
        <v>0</v>
      </c>
      <c r="BX181" s="33">
        <f t="shared" ca="1" si="136"/>
        <v>0</v>
      </c>
      <c r="BZ181" s="33">
        <f t="shared" ca="1" si="124"/>
        <v>23615</v>
      </c>
      <c r="CA181" s="33">
        <f t="shared" ca="1" si="125"/>
        <v>0</v>
      </c>
      <c r="CB181" s="33">
        <f t="shared" ca="1" si="126"/>
        <v>0</v>
      </c>
      <c r="CC181" s="33">
        <f t="shared" ca="1" si="127"/>
        <v>0</v>
      </c>
      <c r="CD181" s="33">
        <f t="shared" ca="1" si="128"/>
        <v>0</v>
      </c>
      <c r="CE181" s="34">
        <f t="shared" ca="1" si="129"/>
        <v>0</v>
      </c>
      <c r="CG181" s="33">
        <f t="shared" ca="1" si="131"/>
        <v>1</v>
      </c>
      <c r="CH181" s="7"/>
      <c r="CJ181" s="34">
        <f t="shared" ca="1" si="130"/>
        <v>41</v>
      </c>
    </row>
    <row r="182" spans="1:88" x14ac:dyDescent="0.25">
      <c r="A182" s="1">
        <f t="shared" ca="1" si="101"/>
        <v>1</v>
      </c>
      <c r="B182" s="1" t="str">
        <f t="shared" ca="1" si="102"/>
        <v>Men</v>
      </c>
      <c r="C182" s="1">
        <f t="shared" ca="1" si="103"/>
        <v>30</v>
      </c>
      <c r="D182" s="1">
        <f t="shared" ca="1" si="104"/>
        <v>5</v>
      </c>
      <c r="E182" s="1" t="str">
        <f t="shared" ca="1" si="105"/>
        <v xml:space="preserve">General work </v>
      </c>
      <c r="F182" s="1">
        <f t="shared" ca="1" si="106"/>
        <v>2</v>
      </c>
      <c r="G182" s="1" t="str">
        <f t="shared" ca="1" si="107"/>
        <v>Civil Engineering</v>
      </c>
      <c r="H182" s="1">
        <f t="shared" ca="1" si="108"/>
        <v>4</v>
      </c>
      <c r="I182" s="1">
        <f t="shared" ca="1" si="100"/>
        <v>2</v>
      </c>
      <c r="J182" s="1">
        <f t="shared" ca="1" si="109"/>
        <v>22937</v>
      </c>
      <c r="K182" s="1">
        <f t="shared" ca="1" si="110"/>
        <v>7</v>
      </c>
      <c r="L182" s="1" t="str">
        <f t="shared" ca="1" si="111"/>
        <v>Tank Road</v>
      </c>
      <c r="M182" s="1">
        <f t="shared" ca="1" si="137"/>
        <v>91748</v>
      </c>
      <c r="N182" s="1">
        <f t="shared" ca="1" si="112"/>
        <v>40959.955860223243</v>
      </c>
      <c r="O182" s="1">
        <f t="shared" ca="1" si="138"/>
        <v>8638.9760004399759</v>
      </c>
      <c r="P182" s="1">
        <f t="shared" ca="1" si="113"/>
        <v>5489</v>
      </c>
      <c r="Q182" s="1">
        <f t="shared" ca="1" si="139"/>
        <v>32632.332058083135</v>
      </c>
      <c r="R182">
        <f t="shared" ca="1" si="140"/>
        <v>15068.565249957328</v>
      </c>
      <c r="S182" s="1">
        <f t="shared" ca="1" si="141"/>
        <v>115455.54125039731</v>
      </c>
      <c r="T182" s="1">
        <f t="shared" ca="1" si="142"/>
        <v>79081.287918306378</v>
      </c>
      <c r="U182" s="1">
        <f t="shared" ca="1" si="143"/>
        <v>36374.253332090928</v>
      </c>
      <c r="X182" s="33">
        <f t="shared" ca="1" si="115"/>
        <v>1</v>
      </c>
      <c r="Y182" s="33">
        <f t="shared" ca="1" si="116"/>
        <v>0</v>
      </c>
      <c r="Z182" s="33"/>
      <c r="AA182" s="33"/>
      <c r="AO182" s="33">
        <f t="shared" ca="1" si="117"/>
        <v>0</v>
      </c>
      <c r="AP182" s="33">
        <f t="shared" ca="1" si="118"/>
        <v>1</v>
      </c>
      <c r="AQ182" s="33">
        <f t="shared" ca="1" si="119"/>
        <v>0</v>
      </c>
      <c r="AR182" s="33">
        <f t="shared" ca="1" si="120"/>
        <v>0</v>
      </c>
      <c r="AS182" s="33">
        <f t="shared" ca="1" si="121"/>
        <v>0</v>
      </c>
      <c r="AT182" s="34">
        <f t="shared" ca="1" si="122"/>
        <v>0</v>
      </c>
      <c r="AU182" s="33"/>
      <c r="AV182" s="1"/>
      <c r="AW182" s="1"/>
      <c r="AX182" s="1"/>
      <c r="AY182" s="1"/>
      <c r="AZ182" s="1"/>
      <c r="BD182" s="34">
        <f ca="1">Table1[[#This Row],[Car Value]]/Table1[[#This Row],[Cars]]</f>
        <v>4319.488000219988</v>
      </c>
      <c r="BG182" s="34">
        <f t="shared" ca="1" si="123"/>
        <v>0</v>
      </c>
      <c r="BN182" s="16">
        <f ca="1">Table1[[#This Row],[Mortage Value]]/Table1[[#This Row],[Value of House]]</f>
        <v>0.44643976828076082</v>
      </c>
      <c r="BO182" s="1">
        <f t="shared" ca="1" si="114"/>
        <v>0</v>
      </c>
      <c r="BP182" s="1"/>
      <c r="BS182" s="33">
        <f t="shared" ca="1" si="132"/>
        <v>25958</v>
      </c>
      <c r="BT182" s="33">
        <f t="shared" ca="1" si="133"/>
        <v>0</v>
      </c>
      <c r="BU182" s="33">
        <f t="shared" ca="1" si="134"/>
        <v>0</v>
      </c>
      <c r="BV182" s="33">
        <f t="shared" ca="1" si="144"/>
        <v>0</v>
      </c>
      <c r="BW182" s="33">
        <f t="shared" ca="1" si="135"/>
        <v>0</v>
      </c>
      <c r="BX182" s="33">
        <f t="shared" ca="1" si="136"/>
        <v>0</v>
      </c>
      <c r="BZ182" s="33">
        <f t="shared" ca="1" si="124"/>
        <v>0</v>
      </c>
      <c r="CA182" s="33">
        <f t="shared" ca="1" si="125"/>
        <v>25958</v>
      </c>
      <c r="CB182" s="33">
        <f t="shared" ca="1" si="126"/>
        <v>0</v>
      </c>
      <c r="CC182" s="33">
        <f t="shared" ca="1" si="127"/>
        <v>0</v>
      </c>
      <c r="CD182" s="33">
        <f t="shared" ca="1" si="128"/>
        <v>0</v>
      </c>
      <c r="CE182" s="34">
        <f t="shared" ca="1" si="129"/>
        <v>0</v>
      </c>
      <c r="CG182" s="33">
        <f t="shared" ca="1" si="131"/>
        <v>1</v>
      </c>
      <c r="CH182" s="7"/>
      <c r="CJ182" s="34">
        <f t="shared" ca="1" si="130"/>
        <v>33</v>
      </c>
    </row>
    <row r="183" spans="1:88" x14ac:dyDescent="0.25">
      <c r="A183" s="1">
        <f t="shared" ca="1" si="101"/>
        <v>2</v>
      </c>
      <c r="B183" s="1" t="str">
        <f t="shared" ca="1" si="102"/>
        <v>Women</v>
      </c>
      <c r="C183" s="1">
        <f t="shared" ca="1" si="103"/>
        <v>25</v>
      </c>
      <c r="D183" s="1">
        <f t="shared" ca="1" si="104"/>
        <v>6</v>
      </c>
      <c r="E183" s="1" t="str">
        <f t="shared" ca="1" si="105"/>
        <v>Architecture</v>
      </c>
      <c r="F183" s="1">
        <f t="shared" ca="1" si="106"/>
        <v>3</v>
      </c>
      <c r="G183" s="1" t="str">
        <f t="shared" ca="1" si="107"/>
        <v>B.ED</v>
      </c>
      <c r="H183" s="1">
        <f t="shared" ca="1" si="108"/>
        <v>0</v>
      </c>
      <c r="I183" s="1">
        <f t="shared" ca="1" si="100"/>
        <v>1</v>
      </c>
      <c r="J183" s="1">
        <f t="shared" ca="1" si="109"/>
        <v>29780</v>
      </c>
      <c r="K183" s="1">
        <f t="shared" ca="1" si="110"/>
        <v>1</v>
      </c>
      <c r="L183" s="1" t="str">
        <f t="shared" ca="1" si="111"/>
        <v>Ganesh Nagar</v>
      </c>
      <c r="M183" s="1">
        <f t="shared" ca="1" si="137"/>
        <v>178680</v>
      </c>
      <c r="N183" s="1">
        <f t="shared" ca="1" si="112"/>
        <v>69817.304650840946</v>
      </c>
      <c r="O183" s="1">
        <f t="shared" ca="1" si="138"/>
        <v>25137.840661695463</v>
      </c>
      <c r="P183" s="1">
        <f t="shared" ca="1" si="113"/>
        <v>2123</v>
      </c>
      <c r="Q183" s="1">
        <f t="shared" ca="1" si="139"/>
        <v>5682.927629468275</v>
      </c>
      <c r="R183">
        <f t="shared" ca="1" si="140"/>
        <v>7015.8541005161969</v>
      </c>
      <c r="S183" s="1">
        <f t="shared" ca="1" si="141"/>
        <v>210833.69476221164</v>
      </c>
      <c r="T183" s="1">
        <f t="shared" ca="1" si="142"/>
        <v>77623.232280309225</v>
      </c>
      <c r="U183" s="1">
        <f t="shared" ca="1" si="143"/>
        <v>133210.46248190242</v>
      </c>
      <c r="X183" s="33">
        <f t="shared" ca="1" si="115"/>
        <v>1</v>
      </c>
      <c r="Y183" s="33">
        <f t="shared" ca="1" si="116"/>
        <v>0</v>
      </c>
      <c r="Z183" s="33"/>
      <c r="AA183" s="33"/>
      <c r="AO183" s="33">
        <f t="shared" ca="1" si="117"/>
        <v>0</v>
      </c>
      <c r="AP183" s="33">
        <f t="shared" ca="1" si="118"/>
        <v>0</v>
      </c>
      <c r="AQ183" s="33">
        <f t="shared" ca="1" si="119"/>
        <v>0</v>
      </c>
      <c r="AR183" s="33">
        <f t="shared" ca="1" si="120"/>
        <v>0</v>
      </c>
      <c r="AS183" s="33">
        <f t="shared" ca="1" si="121"/>
        <v>0</v>
      </c>
      <c r="AT183" s="34">
        <f t="shared" ca="1" si="122"/>
        <v>0</v>
      </c>
      <c r="AU183" s="33"/>
      <c r="AV183" s="1"/>
      <c r="AW183" s="1"/>
      <c r="AX183" s="1"/>
      <c r="AY183" s="1"/>
      <c r="AZ183" s="1"/>
      <c r="BD183" s="34">
        <f ca="1">Table1[[#This Row],[Car Value]]/Table1[[#This Row],[Cars]]</f>
        <v>25137.840661695463</v>
      </c>
      <c r="BG183" s="34">
        <f t="shared" ca="1" si="123"/>
        <v>0</v>
      </c>
      <c r="BN183" s="16">
        <f ca="1">Table1[[#This Row],[Mortage Value]]/Table1[[#This Row],[Value of House]]</f>
        <v>0.39073933652810022</v>
      </c>
      <c r="BO183" s="1">
        <f t="shared" ca="1" si="114"/>
        <v>0</v>
      </c>
      <c r="BP183" s="1"/>
      <c r="BS183" s="33">
        <f t="shared" ca="1" si="132"/>
        <v>0</v>
      </c>
      <c r="BT183" s="33">
        <f t="shared" ca="1" si="133"/>
        <v>22937</v>
      </c>
      <c r="BU183" s="33">
        <f t="shared" ca="1" si="134"/>
        <v>0</v>
      </c>
      <c r="BV183" s="33">
        <f t="shared" ca="1" si="144"/>
        <v>0</v>
      </c>
      <c r="BW183" s="33">
        <f t="shared" ca="1" si="135"/>
        <v>0</v>
      </c>
      <c r="BX183" s="33">
        <f t="shared" ca="1" si="136"/>
        <v>0</v>
      </c>
      <c r="BZ183" s="33">
        <f t="shared" ca="1" si="124"/>
        <v>0</v>
      </c>
      <c r="CA183" s="33">
        <f t="shared" ca="1" si="125"/>
        <v>0</v>
      </c>
      <c r="CB183" s="33">
        <f t="shared" ca="1" si="126"/>
        <v>0</v>
      </c>
      <c r="CC183" s="33">
        <f t="shared" ca="1" si="127"/>
        <v>0</v>
      </c>
      <c r="CD183" s="33">
        <f t="shared" ca="1" si="128"/>
        <v>0</v>
      </c>
      <c r="CE183" s="34">
        <f t="shared" ca="1" si="129"/>
        <v>0</v>
      </c>
      <c r="CG183" s="33">
        <f t="shared" ca="1" si="131"/>
        <v>1</v>
      </c>
      <c r="CH183" s="7"/>
      <c r="CJ183" s="34">
        <f t="shared" ca="1" si="130"/>
        <v>36</v>
      </c>
    </row>
    <row r="184" spans="1:88" x14ac:dyDescent="0.25">
      <c r="A184" s="1">
        <f t="shared" ca="1" si="101"/>
        <v>1</v>
      </c>
      <c r="B184" s="1" t="str">
        <f t="shared" ca="1" si="102"/>
        <v>Men</v>
      </c>
      <c r="C184" s="1">
        <f t="shared" ca="1" si="103"/>
        <v>41</v>
      </c>
      <c r="D184" s="1">
        <f t="shared" ca="1" si="104"/>
        <v>3</v>
      </c>
      <c r="E184" s="1" t="str">
        <f t="shared" ca="1" si="105"/>
        <v>Teaching</v>
      </c>
      <c r="F184" s="1">
        <f t="shared" ca="1" si="106"/>
        <v>2</v>
      </c>
      <c r="G184" s="1" t="str">
        <f t="shared" ca="1" si="107"/>
        <v>Civil Engineering</v>
      </c>
      <c r="H184" s="1">
        <f t="shared" ca="1" si="108"/>
        <v>2</v>
      </c>
      <c r="I184" s="1">
        <f t="shared" ca="1" si="100"/>
        <v>1</v>
      </c>
      <c r="J184" s="1">
        <f t="shared" ca="1" si="109"/>
        <v>29778</v>
      </c>
      <c r="K184" s="1">
        <f t="shared" ca="1" si="110"/>
        <v>2</v>
      </c>
      <c r="L184" s="1" t="str">
        <f t="shared" ca="1" si="111"/>
        <v>Tembhipada Road</v>
      </c>
      <c r="M184" s="1">
        <f t="shared" ca="1" si="137"/>
        <v>148890</v>
      </c>
      <c r="N184" s="1">
        <f t="shared" ca="1" si="112"/>
        <v>91657.354723249213</v>
      </c>
      <c r="O184" s="1">
        <f t="shared" ca="1" si="138"/>
        <v>17167.344569750396</v>
      </c>
      <c r="P184" s="1">
        <f t="shared" ca="1" si="113"/>
        <v>5871</v>
      </c>
      <c r="Q184" s="1">
        <f t="shared" ca="1" si="139"/>
        <v>59272.360238606838</v>
      </c>
      <c r="R184">
        <f t="shared" ca="1" si="140"/>
        <v>18069.788251971622</v>
      </c>
      <c r="S184" s="1">
        <f t="shared" ca="1" si="141"/>
        <v>184127.13282172201</v>
      </c>
      <c r="T184" s="1">
        <f t="shared" ca="1" si="142"/>
        <v>156800.71496185605</v>
      </c>
      <c r="U184" s="1">
        <f t="shared" ca="1" si="143"/>
        <v>27326.417859865964</v>
      </c>
      <c r="X184" s="33">
        <f t="shared" ca="1" si="115"/>
        <v>0</v>
      </c>
      <c r="Y184" s="33">
        <f t="shared" ca="1" si="116"/>
        <v>1</v>
      </c>
      <c r="Z184" s="33"/>
      <c r="AA184" s="33"/>
      <c r="AO184" s="33">
        <f t="shared" ca="1" si="117"/>
        <v>0</v>
      </c>
      <c r="AP184" s="33">
        <f t="shared" ca="1" si="118"/>
        <v>0</v>
      </c>
      <c r="AQ184" s="33">
        <f t="shared" ca="1" si="119"/>
        <v>0</v>
      </c>
      <c r="AR184" s="33">
        <f t="shared" ca="1" si="120"/>
        <v>0</v>
      </c>
      <c r="AS184" s="33">
        <f t="shared" ca="1" si="121"/>
        <v>1</v>
      </c>
      <c r="AT184" s="34">
        <f t="shared" ca="1" si="122"/>
        <v>0</v>
      </c>
      <c r="AU184" s="33"/>
      <c r="AV184" s="1"/>
      <c r="AW184" s="1"/>
      <c r="AX184" s="1"/>
      <c r="AY184" s="1"/>
      <c r="AZ184" s="1"/>
      <c r="BD184" s="34">
        <f ca="1">Table1[[#This Row],[Car Value]]/Table1[[#This Row],[Cars]]</f>
        <v>17167.344569750396</v>
      </c>
      <c r="BG184" s="34">
        <f t="shared" ca="1" si="123"/>
        <v>0</v>
      </c>
      <c r="BN184" s="16">
        <f ca="1">Table1[[#This Row],[Mortage Value]]/Table1[[#This Row],[Value of House]]</f>
        <v>0.61560450482402584</v>
      </c>
      <c r="BO184" s="1">
        <f t="shared" ca="1" si="114"/>
        <v>0</v>
      </c>
      <c r="BP184" s="1"/>
      <c r="BS184" s="33">
        <f t="shared" ca="1" si="132"/>
        <v>29780</v>
      </c>
      <c r="BT184" s="33">
        <f t="shared" ca="1" si="133"/>
        <v>0</v>
      </c>
      <c r="BU184" s="33">
        <f t="shared" ca="1" si="134"/>
        <v>0</v>
      </c>
      <c r="BV184" s="33">
        <f t="shared" ca="1" si="144"/>
        <v>0</v>
      </c>
      <c r="BW184" s="33">
        <f t="shared" ca="1" si="135"/>
        <v>0</v>
      </c>
      <c r="BX184" s="33">
        <f t="shared" ca="1" si="136"/>
        <v>0</v>
      </c>
      <c r="BZ184" s="33">
        <f t="shared" ca="1" si="124"/>
        <v>0</v>
      </c>
      <c r="CA184" s="33">
        <f t="shared" ca="1" si="125"/>
        <v>0</v>
      </c>
      <c r="CB184" s="33">
        <f t="shared" ca="1" si="126"/>
        <v>0</v>
      </c>
      <c r="CC184" s="33">
        <f t="shared" ca="1" si="127"/>
        <v>0</v>
      </c>
      <c r="CD184" s="33">
        <f t="shared" ca="1" si="128"/>
        <v>29780</v>
      </c>
      <c r="CE184" s="34">
        <f t="shared" ca="1" si="129"/>
        <v>0</v>
      </c>
      <c r="CG184" s="33">
        <f t="shared" ca="1" si="131"/>
        <v>1</v>
      </c>
      <c r="CH184" s="7"/>
      <c r="CJ184" s="34">
        <f t="shared" ca="1" si="130"/>
        <v>30</v>
      </c>
    </row>
    <row r="185" spans="1:88" x14ac:dyDescent="0.25">
      <c r="A185" s="1">
        <f t="shared" ca="1" si="101"/>
        <v>2</v>
      </c>
      <c r="B185" s="1" t="str">
        <f t="shared" ca="1" si="102"/>
        <v>Women</v>
      </c>
      <c r="C185" s="1">
        <f t="shared" ca="1" si="103"/>
        <v>26</v>
      </c>
      <c r="D185" s="1">
        <f t="shared" ca="1" si="104"/>
        <v>5</v>
      </c>
      <c r="E185" s="1" t="str">
        <f t="shared" ca="1" si="105"/>
        <v xml:space="preserve">General work </v>
      </c>
      <c r="F185" s="1">
        <f t="shared" ca="1" si="106"/>
        <v>4</v>
      </c>
      <c r="G185" s="1" t="str">
        <f t="shared" ca="1" si="107"/>
        <v>IT Engineering</v>
      </c>
      <c r="H185" s="1">
        <f t="shared" ca="1" si="108"/>
        <v>3</v>
      </c>
      <c r="I185" s="1">
        <f t="shared" ca="1" si="100"/>
        <v>2</v>
      </c>
      <c r="J185" s="1">
        <f t="shared" ca="1" si="109"/>
        <v>21929</v>
      </c>
      <c r="K185" s="1">
        <f t="shared" ca="1" si="110"/>
        <v>1</v>
      </c>
      <c r="L185" s="1" t="str">
        <f t="shared" ca="1" si="111"/>
        <v>Ganesh Nagar</v>
      </c>
      <c r="M185" s="1">
        <f t="shared" ca="1" si="137"/>
        <v>65787</v>
      </c>
      <c r="N185" s="1">
        <f t="shared" ca="1" si="112"/>
        <v>47781.510823363642</v>
      </c>
      <c r="O185" s="1">
        <f t="shared" ca="1" si="138"/>
        <v>8888.3029481623398</v>
      </c>
      <c r="P185" s="1">
        <f t="shared" ca="1" si="113"/>
        <v>5930</v>
      </c>
      <c r="Q185" s="1">
        <f t="shared" ca="1" si="139"/>
        <v>38379.41264201478</v>
      </c>
      <c r="R185">
        <f t="shared" ca="1" si="140"/>
        <v>4146.6421070911574</v>
      </c>
      <c r="S185" s="1">
        <f t="shared" ca="1" si="141"/>
        <v>78821.945055253498</v>
      </c>
      <c r="T185" s="1">
        <f t="shared" ca="1" si="142"/>
        <v>92090.923465378422</v>
      </c>
      <c r="U185" s="1">
        <f t="shared" ca="1" si="143"/>
        <v>-13268.978410124924</v>
      </c>
      <c r="X185" s="33">
        <f t="shared" ca="1" si="115"/>
        <v>1</v>
      </c>
      <c r="Y185" s="33">
        <f t="shared" ca="1" si="116"/>
        <v>0</v>
      </c>
      <c r="Z185" s="33"/>
      <c r="AA185" s="33"/>
      <c r="AO185" s="33">
        <f t="shared" ca="1" si="117"/>
        <v>1</v>
      </c>
      <c r="AP185" s="33">
        <f t="shared" ca="1" si="118"/>
        <v>0</v>
      </c>
      <c r="AQ185" s="33">
        <f t="shared" ca="1" si="119"/>
        <v>0</v>
      </c>
      <c r="AR185" s="33">
        <f t="shared" ca="1" si="120"/>
        <v>0</v>
      </c>
      <c r="AS185" s="33">
        <f t="shared" ca="1" si="121"/>
        <v>0</v>
      </c>
      <c r="AT185" s="34">
        <f t="shared" ca="1" si="122"/>
        <v>0</v>
      </c>
      <c r="AU185" s="33"/>
      <c r="AV185" s="1"/>
      <c r="AW185" s="1"/>
      <c r="AX185" s="1"/>
      <c r="AY185" s="1"/>
      <c r="AZ185" s="1"/>
      <c r="BD185" s="34">
        <f ca="1">Table1[[#This Row],[Car Value]]/Table1[[#This Row],[Cars]]</f>
        <v>4444.1514740811699</v>
      </c>
      <c r="BG185" s="34">
        <f t="shared" ca="1" si="123"/>
        <v>0</v>
      </c>
      <c r="BN185" s="16">
        <f ca="1">Table1[[#This Row],[Mortage Value]]/Table1[[#This Row],[Value of House]]</f>
        <v>0.72630627363101585</v>
      </c>
      <c r="BO185" s="1">
        <f t="shared" ca="1" si="114"/>
        <v>0</v>
      </c>
      <c r="BP185" s="1"/>
      <c r="BS185" s="33">
        <f t="shared" ca="1" si="132"/>
        <v>0</v>
      </c>
      <c r="BT185" s="33">
        <f t="shared" ca="1" si="133"/>
        <v>0</v>
      </c>
      <c r="BU185" s="33">
        <f t="shared" ca="1" si="134"/>
        <v>0</v>
      </c>
      <c r="BV185" s="33">
        <f t="shared" ca="1" si="144"/>
        <v>0</v>
      </c>
      <c r="BW185" s="33">
        <f t="shared" ca="1" si="135"/>
        <v>0</v>
      </c>
      <c r="BX185" s="33">
        <f t="shared" ca="1" si="136"/>
        <v>0</v>
      </c>
      <c r="BZ185" s="33">
        <f t="shared" ca="1" si="124"/>
        <v>29778</v>
      </c>
      <c r="CA185" s="33">
        <f t="shared" ca="1" si="125"/>
        <v>0</v>
      </c>
      <c r="CB185" s="33">
        <f t="shared" ca="1" si="126"/>
        <v>0</v>
      </c>
      <c r="CC185" s="33">
        <f t="shared" ca="1" si="127"/>
        <v>0</v>
      </c>
      <c r="CD185" s="33">
        <f t="shared" ca="1" si="128"/>
        <v>0</v>
      </c>
      <c r="CE185" s="34">
        <f t="shared" ca="1" si="129"/>
        <v>0</v>
      </c>
      <c r="CG185" s="33">
        <f t="shared" ca="1" si="131"/>
        <v>1</v>
      </c>
      <c r="CH185" s="7"/>
      <c r="CJ185" s="34">
        <f t="shared" ca="1" si="130"/>
        <v>25</v>
      </c>
    </row>
    <row r="186" spans="1:88" x14ac:dyDescent="0.25">
      <c r="A186" s="1">
        <f t="shared" ca="1" si="101"/>
        <v>2</v>
      </c>
      <c r="B186" s="1" t="str">
        <f t="shared" ca="1" si="102"/>
        <v>Women</v>
      </c>
      <c r="C186" s="1">
        <f t="shared" ca="1" si="103"/>
        <v>28</v>
      </c>
      <c r="D186" s="1">
        <f t="shared" ca="1" si="104"/>
        <v>5</v>
      </c>
      <c r="E186" s="1" t="str">
        <f t="shared" ca="1" si="105"/>
        <v xml:space="preserve">General work </v>
      </c>
      <c r="F186" s="1">
        <f t="shared" ca="1" si="106"/>
        <v>1</v>
      </c>
      <c r="G186" s="1" t="str">
        <f t="shared" ca="1" si="107"/>
        <v>Doctor</v>
      </c>
      <c r="H186" s="1">
        <f t="shared" ca="1" si="108"/>
        <v>1</v>
      </c>
      <c r="I186" s="1">
        <f t="shared" ca="1" si="100"/>
        <v>2</v>
      </c>
      <c r="J186" s="1">
        <f t="shared" ca="1" si="109"/>
        <v>32787</v>
      </c>
      <c r="K186" s="1">
        <f t="shared" ca="1" si="110"/>
        <v>4</v>
      </c>
      <c r="L186" s="1" t="str">
        <f t="shared" ca="1" si="111"/>
        <v>Sarvoday Nagar</v>
      </c>
      <c r="M186" s="1">
        <f t="shared" ca="1" si="137"/>
        <v>163935</v>
      </c>
      <c r="N186" s="1">
        <f t="shared" ca="1" si="112"/>
        <v>148759.78735123097</v>
      </c>
      <c r="O186" s="1">
        <f t="shared" ca="1" si="138"/>
        <v>31997.463303237699</v>
      </c>
      <c r="P186" s="1">
        <f t="shared" ca="1" si="113"/>
        <v>5450</v>
      </c>
      <c r="Q186" s="1">
        <f t="shared" ca="1" si="139"/>
        <v>9987.904692389382</v>
      </c>
      <c r="R186">
        <f t="shared" ca="1" si="140"/>
        <v>45990.553078439159</v>
      </c>
      <c r="S186" s="1">
        <f t="shared" ca="1" si="141"/>
        <v>241923.01638167683</v>
      </c>
      <c r="T186" s="1">
        <f t="shared" ca="1" si="142"/>
        <v>164197.69204362037</v>
      </c>
      <c r="U186" s="1">
        <f t="shared" ca="1" si="143"/>
        <v>77725.324338056467</v>
      </c>
      <c r="X186" s="33">
        <f t="shared" ca="1" si="115"/>
        <v>0</v>
      </c>
      <c r="Y186" s="33">
        <f t="shared" ca="1" si="116"/>
        <v>1</v>
      </c>
      <c r="Z186" s="33"/>
      <c r="AA186" s="33"/>
      <c r="AO186" s="33">
        <f t="shared" ca="1" si="117"/>
        <v>0</v>
      </c>
      <c r="AP186" s="33">
        <f t="shared" ca="1" si="118"/>
        <v>0</v>
      </c>
      <c r="AQ186" s="33">
        <f t="shared" ca="1" si="119"/>
        <v>0</v>
      </c>
      <c r="AR186" s="33">
        <f t="shared" ca="1" si="120"/>
        <v>0</v>
      </c>
      <c r="AS186" s="33">
        <f t="shared" ca="1" si="121"/>
        <v>0</v>
      </c>
      <c r="AT186" s="34">
        <f t="shared" ca="1" si="122"/>
        <v>0</v>
      </c>
      <c r="AU186" s="33"/>
      <c r="AV186" s="1"/>
      <c r="AW186" s="1"/>
      <c r="AX186" s="1"/>
      <c r="AY186" s="1"/>
      <c r="AZ186" s="1"/>
      <c r="BD186" s="34">
        <f ca="1">Table1[[#This Row],[Car Value]]/Table1[[#This Row],[Cars]]</f>
        <v>15998.731651618849</v>
      </c>
      <c r="BG186" s="34">
        <f t="shared" ca="1" si="123"/>
        <v>0</v>
      </c>
      <c r="BN186" s="16">
        <f ca="1">Table1[[#This Row],[Mortage Value]]/Table1[[#This Row],[Value of House]]</f>
        <v>0.90743152683216499</v>
      </c>
      <c r="BO186" s="1">
        <f t="shared" ca="1" si="114"/>
        <v>0</v>
      </c>
      <c r="BP186" s="1"/>
      <c r="BS186" s="33">
        <f t="shared" ca="1" si="132"/>
        <v>21929</v>
      </c>
      <c r="BT186" s="33">
        <f t="shared" ca="1" si="133"/>
        <v>0</v>
      </c>
      <c r="BU186" s="33">
        <f t="shared" ca="1" si="134"/>
        <v>0</v>
      </c>
      <c r="BV186" s="33">
        <f t="shared" ca="1" si="144"/>
        <v>0</v>
      </c>
      <c r="BW186" s="33">
        <f t="shared" ca="1" si="135"/>
        <v>0</v>
      </c>
      <c r="BX186" s="33">
        <f t="shared" ca="1" si="136"/>
        <v>0</v>
      </c>
      <c r="BZ186" s="33">
        <f t="shared" ca="1" si="124"/>
        <v>0</v>
      </c>
      <c r="CA186" s="33">
        <f t="shared" ca="1" si="125"/>
        <v>0</v>
      </c>
      <c r="CB186" s="33">
        <f t="shared" ca="1" si="126"/>
        <v>0</v>
      </c>
      <c r="CC186" s="33">
        <f t="shared" ca="1" si="127"/>
        <v>0</v>
      </c>
      <c r="CD186" s="33">
        <f t="shared" ca="1" si="128"/>
        <v>0</v>
      </c>
      <c r="CE186" s="34">
        <f t="shared" ca="1" si="129"/>
        <v>0</v>
      </c>
      <c r="CG186" s="33">
        <f t="shared" ca="1" si="131"/>
        <v>1</v>
      </c>
      <c r="CH186" s="7"/>
      <c r="CJ186" s="34">
        <f t="shared" ca="1" si="130"/>
        <v>41</v>
      </c>
    </row>
    <row r="187" spans="1:88" x14ac:dyDescent="0.25">
      <c r="A187" s="1">
        <f t="shared" ca="1" si="101"/>
        <v>1</v>
      </c>
      <c r="B187" s="1" t="str">
        <f t="shared" ca="1" si="102"/>
        <v>Men</v>
      </c>
      <c r="C187" s="1">
        <f t="shared" ca="1" si="103"/>
        <v>35</v>
      </c>
      <c r="D187" s="1">
        <f t="shared" ca="1" si="104"/>
        <v>6</v>
      </c>
      <c r="E187" s="1" t="str">
        <f t="shared" ca="1" si="105"/>
        <v>Architecture</v>
      </c>
      <c r="F187" s="1">
        <f t="shared" ca="1" si="106"/>
        <v>5</v>
      </c>
      <c r="G187" s="1" t="str">
        <f t="shared" ca="1" si="107"/>
        <v>Other</v>
      </c>
      <c r="H187" s="1">
        <f t="shared" ca="1" si="108"/>
        <v>0</v>
      </c>
      <c r="I187" s="1">
        <f t="shared" ca="1" si="100"/>
        <v>1</v>
      </c>
      <c r="J187" s="1">
        <f t="shared" ca="1" si="109"/>
        <v>22389</v>
      </c>
      <c r="K187" s="1">
        <f t="shared" ca="1" si="110"/>
        <v>1</v>
      </c>
      <c r="L187" s="1" t="str">
        <f t="shared" ca="1" si="111"/>
        <v>Ganesh Nagar</v>
      </c>
      <c r="M187" s="1">
        <f t="shared" ca="1" si="137"/>
        <v>111945</v>
      </c>
      <c r="N187" s="1">
        <f t="shared" ca="1" si="112"/>
        <v>39574.48325302259</v>
      </c>
      <c r="O187" s="1">
        <f t="shared" ca="1" si="138"/>
        <v>9367.1923297306039</v>
      </c>
      <c r="P187" s="1">
        <f t="shared" ca="1" si="113"/>
        <v>4093</v>
      </c>
      <c r="Q187" s="1">
        <f t="shared" ca="1" si="139"/>
        <v>12036.984143860751</v>
      </c>
      <c r="R187">
        <f t="shared" ca="1" si="140"/>
        <v>3864.6201566177788</v>
      </c>
      <c r="S187" s="1">
        <f t="shared" ca="1" si="141"/>
        <v>125176.81248634838</v>
      </c>
      <c r="T187" s="1">
        <f t="shared" ca="1" si="142"/>
        <v>55704.467396883338</v>
      </c>
      <c r="U187" s="1">
        <f t="shared" ca="1" si="143"/>
        <v>69472.345089465045</v>
      </c>
      <c r="X187" s="33">
        <f t="shared" ca="1" si="115"/>
        <v>0</v>
      </c>
      <c r="Y187" s="33">
        <f t="shared" ca="1" si="116"/>
        <v>1</v>
      </c>
      <c r="Z187" s="33"/>
      <c r="AA187" s="33"/>
      <c r="AO187" s="33">
        <f t="shared" ca="1" si="117"/>
        <v>0</v>
      </c>
      <c r="AP187" s="33">
        <f t="shared" ca="1" si="118"/>
        <v>0</v>
      </c>
      <c r="AQ187" s="33">
        <f t="shared" ca="1" si="119"/>
        <v>0</v>
      </c>
      <c r="AR187" s="33">
        <f t="shared" ca="1" si="120"/>
        <v>0</v>
      </c>
      <c r="AS187" s="33">
        <f t="shared" ca="1" si="121"/>
        <v>0</v>
      </c>
      <c r="AT187" s="34">
        <f t="shared" ca="1" si="122"/>
        <v>0</v>
      </c>
      <c r="AU187" s="33"/>
      <c r="AV187" s="1"/>
      <c r="AW187" s="1"/>
      <c r="AX187" s="1"/>
      <c r="AY187" s="1"/>
      <c r="AZ187" s="1"/>
      <c r="BD187" s="34">
        <f ca="1">Table1[[#This Row],[Car Value]]/Table1[[#This Row],[Cars]]</f>
        <v>9367.1923297306039</v>
      </c>
      <c r="BG187" s="34">
        <f t="shared" ca="1" si="123"/>
        <v>0</v>
      </c>
      <c r="BN187" s="16">
        <f ca="1">Table1[[#This Row],[Mortage Value]]/Table1[[#This Row],[Value of House]]</f>
        <v>0.35351720267115627</v>
      </c>
      <c r="BO187" s="1">
        <f t="shared" ca="1" si="114"/>
        <v>0</v>
      </c>
      <c r="BP187" s="1"/>
      <c r="BS187" s="33">
        <f t="shared" ca="1" si="132"/>
        <v>0</v>
      </c>
      <c r="BT187" s="33">
        <f t="shared" ca="1" si="133"/>
        <v>0</v>
      </c>
      <c r="BU187" s="33">
        <f t="shared" ca="1" si="134"/>
        <v>0</v>
      </c>
      <c r="BV187" s="33">
        <f t="shared" ca="1" si="144"/>
        <v>0</v>
      </c>
      <c r="BW187" s="33">
        <f t="shared" ca="1" si="135"/>
        <v>32787</v>
      </c>
      <c r="BX187" s="33">
        <f t="shared" ca="1" si="136"/>
        <v>0</v>
      </c>
      <c r="BZ187" s="33">
        <f t="shared" ca="1" si="124"/>
        <v>0</v>
      </c>
      <c r="CA187" s="33">
        <f t="shared" ca="1" si="125"/>
        <v>0</v>
      </c>
      <c r="CB187" s="33">
        <f t="shared" ca="1" si="126"/>
        <v>0</v>
      </c>
      <c r="CC187" s="33">
        <f t="shared" ca="1" si="127"/>
        <v>0</v>
      </c>
      <c r="CD187" s="33">
        <f t="shared" ca="1" si="128"/>
        <v>0</v>
      </c>
      <c r="CE187" s="34">
        <f t="shared" ca="1" si="129"/>
        <v>0</v>
      </c>
      <c r="CG187" s="33">
        <f t="shared" ca="1" si="131"/>
        <v>1</v>
      </c>
      <c r="CH187" s="7"/>
      <c r="CJ187" s="34">
        <f t="shared" ca="1" si="130"/>
        <v>0</v>
      </c>
    </row>
    <row r="188" spans="1:88" x14ac:dyDescent="0.25">
      <c r="A188" s="1">
        <f t="shared" ca="1" si="101"/>
        <v>2</v>
      </c>
      <c r="B188" s="1" t="str">
        <f t="shared" ca="1" si="102"/>
        <v>Women</v>
      </c>
      <c r="C188" s="1">
        <f t="shared" ca="1" si="103"/>
        <v>40</v>
      </c>
      <c r="D188" s="1">
        <f t="shared" ca="1" si="104"/>
        <v>5</v>
      </c>
      <c r="E188" s="1" t="str">
        <f t="shared" ca="1" si="105"/>
        <v xml:space="preserve">General work </v>
      </c>
      <c r="F188" s="1">
        <f t="shared" ca="1" si="106"/>
        <v>5</v>
      </c>
      <c r="G188" s="1" t="str">
        <f t="shared" ca="1" si="107"/>
        <v>Other</v>
      </c>
      <c r="H188" s="1">
        <f t="shared" ca="1" si="108"/>
        <v>1</v>
      </c>
      <c r="I188" s="1">
        <f t="shared" ca="1" si="100"/>
        <v>2</v>
      </c>
      <c r="J188" s="1">
        <f t="shared" ca="1" si="109"/>
        <v>30546</v>
      </c>
      <c r="K188" s="1">
        <f t="shared" ca="1" si="110"/>
        <v>7</v>
      </c>
      <c r="L188" s="1" t="str">
        <f t="shared" ca="1" si="111"/>
        <v>Tank Road</v>
      </c>
      <c r="M188" s="1">
        <f t="shared" ca="1" si="137"/>
        <v>122184</v>
      </c>
      <c r="N188" s="1">
        <f t="shared" ca="1" si="112"/>
        <v>65284.801727412007</v>
      </c>
      <c r="O188" s="1">
        <f t="shared" ca="1" si="138"/>
        <v>25596.894791222396</v>
      </c>
      <c r="P188" s="1">
        <f t="shared" ca="1" si="113"/>
        <v>12784</v>
      </c>
      <c r="Q188" s="1">
        <f t="shared" ca="1" si="139"/>
        <v>23803.019573643207</v>
      </c>
      <c r="R188">
        <f t="shared" ca="1" si="140"/>
        <v>2905.8491794649858</v>
      </c>
      <c r="S188" s="1">
        <f t="shared" ca="1" si="141"/>
        <v>150686.74397068738</v>
      </c>
      <c r="T188" s="1">
        <f t="shared" ca="1" si="142"/>
        <v>101871.82130105521</v>
      </c>
      <c r="U188" s="1">
        <f t="shared" ca="1" si="143"/>
        <v>48814.922669632171</v>
      </c>
      <c r="X188" s="33">
        <f t="shared" ca="1" si="115"/>
        <v>1</v>
      </c>
      <c r="Y188" s="33">
        <f t="shared" ca="1" si="116"/>
        <v>0</v>
      </c>
      <c r="Z188" s="33"/>
      <c r="AA188" s="33"/>
      <c r="AO188" s="33">
        <f t="shared" ca="1" si="117"/>
        <v>0</v>
      </c>
      <c r="AP188" s="33">
        <f t="shared" ca="1" si="118"/>
        <v>0</v>
      </c>
      <c r="AQ188" s="33">
        <f t="shared" ca="1" si="119"/>
        <v>0</v>
      </c>
      <c r="AR188" s="33">
        <f t="shared" ca="1" si="120"/>
        <v>0</v>
      </c>
      <c r="AS188" s="33">
        <f t="shared" ca="1" si="121"/>
        <v>1</v>
      </c>
      <c r="AT188" s="34">
        <f t="shared" ca="1" si="122"/>
        <v>0</v>
      </c>
      <c r="AU188" s="33"/>
      <c r="AV188" s="1"/>
      <c r="AW188" s="1"/>
      <c r="AX188" s="1"/>
      <c r="AY188" s="1"/>
      <c r="AZ188" s="1"/>
      <c r="BD188" s="34">
        <f ca="1">Table1[[#This Row],[Car Value]]/Table1[[#This Row],[Cars]]</f>
        <v>12798.447395611198</v>
      </c>
      <c r="BG188" s="34">
        <f t="shared" ca="1" si="123"/>
        <v>0</v>
      </c>
      <c r="BN188" s="16">
        <f ca="1">Table1[[#This Row],[Mortage Value]]/Table1[[#This Row],[Value of House]]</f>
        <v>0.53431547279031633</v>
      </c>
      <c r="BO188" s="1">
        <f t="shared" ca="1" si="114"/>
        <v>0</v>
      </c>
      <c r="BP188" s="1"/>
      <c r="BS188" s="33">
        <f t="shared" ca="1" si="132"/>
        <v>22389</v>
      </c>
      <c r="BT188" s="33">
        <f t="shared" ca="1" si="133"/>
        <v>0</v>
      </c>
      <c r="BU188" s="33">
        <f t="shared" ca="1" si="134"/>
        <v>0</v>
      </c>
      <c r="BV188" s="33">
        <f t="shared" ca="1" si="144"/>
        <v>0</v>
      </c>
      <c r="BW188" s="33">
        <f t="shared" ca="1" si="135"/>
        <v>0</v>
      </c>
      <c r="BX188" s="33">
        <f t="shared" ca="1" si="136"/>
        <v>0</v>
      </c>
      <c r="BZ188" s="33">
        <f t="shared" ca="1" si="124"/>
        <v>0</v>
      </c>
      <c r="CA188" s="33">
        <f t="shared" ca="1" si="125"/>
        <v>0</v>
      </c>
      <c r="CB188" s="33">
        <f t="shared" ca="1" si="126"/>
        <v>0</v>
      </c>
      <c r="CC188" s="33">
        <f t="shared" ca="1" si="127"/>
        <v>0</v>
      </c>
      <c r="CD188" s="33">
        <f t="shared" ca="1" si="128"/>
        <v>22389</v>
      </c>
      <c r="CE188" s="34">
        <f t="shared" ca="1" si="129"/>
        <v>0</v>
      </c>
      <c r="CG188" s="33">
        <f t="shared" ca="1" si="131"/>
        <v>1</v>
      </c>
      <c r="CH188" s="7"/>
      <c r="CJ188" s="34">
        <f t="shared" ca="1" si="130"/>
        <v>28</v>
      </c>
    </row>
    <row r="189" spans="1:88" x14ac:dyDescent="0.25">
      <c r="A189" s="1">
        <f t="shared" ca="1" si="101"/>
        <v>1</v>
      </c>
      <c r="B189" s="1" t="str">
        <f t="shared" ca="1" si="102"/>
        <v>Men</v>
      </c>
      <c r="C189" s="1">
        <f t="shared" ca="1" si="103"/>
        <v>26</v>
      </c>
      <c r="D189" s="1">
        <f t="shared" ca="1" si="104"/>
        <v>6</v>
      </c>
      <c r="E189" s="1" t="str">
        <f t="shared" ca="1" si="105"/>
        <v>Architecture</v>
      </c>
      <c r="F189" s="1">
        <f t="shared" ca="1" si="106"/>
        <v>2</v>
      </c>
      <c r="G189" s="1" t="str">
        <f t="shared" ca="1" si="107"/>
        <v>Civil Engineering</v>
      </c>
      <c r="H189" s="1">
        <f t="shared" ca="1" si="108"/>
        <v>3</v>
      </c>
      <c r="I189" s="1">
        <f t="shared" ca="1" si="100"/>
        <v>2</v>
      </c>
      <c r="J189" s="1">
        <f t="shared" ca="1" si="109"/>
        <v>31524</v>
      </c>
      <c r="K189" s="1">
        <f t="shared" ca="1" si="110"/>
        <v>3</v>
      </c>
      <c r="L189" s="1" t="str">
        <f t="shared" ca="1" si="111"/>
        <v>Nardas Nagar</v>
      </c>
      <c r="M189" s="1">
        <f t="shared" ca="1" si="137"/>
        <v>94572</v>
      </c>
      <c r="N189" s="1">
        <f t="shared" ca="1" si="112"/>
        <v>82024.576538365567</v>
      </c>
      <c r="O189" s="1">
        <f t="shared" ca="1" si="138"/>
        <v>8165.7420548689524</v>
      </c>
      <c r="P189" s="1">
        <f t="shared" ca="1" si="113"/>
        <v>558</v>
      </c>
      <c r="Q189" s="1">
        <f t="shared" ca="1" si="139"/>
        <v>16581.439849867373</v>
      </c>
      <c r="R189">
        <f t="shared" ca="1" si="140"/>
        <v>18595.83432148899</v>
      </c>
      <c r="S189" s="1">
        <f t="shared" ca="1" si="141"/>
        <v>121333.57637635795</v>
      </c>
      <c r="T189" s="1">
        <f t="shared" ca="1" si="142"/>
        <v>99164.016388232936</v>
      </c>
      <c r="U189" s="1">
        <f t="shared" ca="1" si="143"/>
        <v>22169.559988125009</v>
      </c>
      <c r="X189" s="33">
        <f t="shared" ca="1" si="115"/>
        <v>0</v>
      </c>
      <c r="Y189" s="33">
        <f t="shared" ca="1" si="116"/>
        <v>1</v>
      </c>
      <c r="Z189" s="33"/>
      <c r="AA189" s="33"/>
      <c r="AO189" s="33">
        <f t="shared" ca="1" si="117"/>
        <v>0</v>
      </c>
      <c r="AP189" s="33">
        <f t="shared" ca="1" si="118"/>
        <v>0</v>
      </c>
      <c r="AQ189" s="33">
        <f t="shared" ca="1" si="119"/>
        <v>0</v>
      </c>
      <c r="AR189" s="33">
        <f t="shared" ca="1" si="120"/>
        <v>0</v>
      </c>
      <c r="AS189" s="33">
        <f t="shared" ca="1" si="121"/>
        <v>0</v>
      </c>
      <c r="AT189" s="34">
        <f t="shared" ca="1" si="122"/>
        <v>0</v>
      </c>
      <c r="AU189" s="33"/>
      <c r="AV189" s="1"/>
      <c r="AW189" s="1"/>
      <c r="AX189" s="1"/>
      <c r="AY189" s="1"/>
      <c r="AZ189" s="1"/>
      <c r="BD189" s="34">
        <f ca="1">Table1[[#This Row],[Car Value]]/Table1[[#This Row],[Cars]]</f>
        <v>4082.8710274344762</v>
      </c>
      <c r="BG189" s="34">
        <f t="shared" ca="1" si="123"/>
        <v>0</v>
      </c>
      <c r="BN189" s="16">
        <f ca="1">Table1[[#This Row],[Mortage Value]]/Table1[[#This Row],[Value of House]]</f>
        <v>0.86732411853789249</v>
      </c>
      <c r="BO189" s="1">
        <f t="shared" ca="1" si="114"/>
        <v>0</v>
      </c>
      <c r="BP189" s="1"/>
      <c r="BS189" s="33">
        <f t="shared" ca="1" si="132"/>
        <v>0</v>
      </c>
      <c r="BT189" s="33">
        <f t="shared" ca="1" si="133"/>
        <v>30546</v>
      </c>
      <c r="BU189" s="33">
        <f t="shared" ca="1" si="134"/>
        <v>0</v>
      </c>
      <c r="BV189" s="33">
        <f t="shared" ca="1" si="144"/>
        <v>0</v>
      </c>
      <c r="BW189" s="33">
        <f t="shared" ca="1" si="135"/>
        <v>0</v>
      </c>
      <c r="BX189" s="33">
        <f t="shared" ca="1" si="136"/>
        <v>0</v>
      </c>
      <c r="BZ189" s="33">
        <f t="shared" ca="1" si="124"/>
        <v>0</v>
      </c>
      <c r="CA189" s="33">
        <f t="shared" ca="1" si="125"/>
        <v>0</v>
      </c>
      <c r="CB189" s="33">
        <f t="shared" ca="1" si="126"/>
        <v>0</v>
      </c>
      <c r="CC189" s="33">
        <f t="shared" ca="1" si="127"/>
        <v>0</v>
      </c>
      <c r="CD189" s="33">
        <f t="shared" ca="1" si="128"/>
        <v>0</v>
      </c>
      <c r="CE189" s="34">
        <f t="shared" ca="1" si="129"/>
        <v>0</v>
      </c>
      <c r="CG189" s="33">
        <f t="shared" ca="1" si="131"/>
        <v>1</v>
      </c>
      <c r="CH189" s="7"/>
      <c r="CJ189" s="34">
        <f t="shared" ca="1" si="130"/>
        <v>35</v>
      </c>
    </row>
    <row r="190" spans="1:88" x14ac:dyDescent="0.25">
      <c r="A190" s="1">
        <f t="shared" ca="1" si="101"/>
        <v>1</v>
      </c>
      <c r="B190" s="1" t="str">
        <f t="shared" ca="1" si="102"/>
        <v>Men</v>
      </c>
      <c r="C190" s="1">
        <f t="shared" ca="1" si="103"/>
        <v>44</v>
      </c>
      <c r="D190" s="1">
        <f t="shared" ca="1" si="104"/>
        <v>4</v>
      </c>
      <c r="E190" s="1" t="str">
        <f t="shared" ca="1" si="105"/>
        <v>IT</v>
      </c>
      <c r="F190" s="1">
        <f t="shared" ca="1" si="106"/>
        <v>3</v>
      </c>
      <c r="G190" s="1" t="str">
        <f t="shared" ca="1" si="107"/>
        <v>B.ED</v>
      </c>
      <c r="H190" s="1">
        <f t="shared" ca="1" si="108"/>
        <v>4</v>
      </c>
      <c r="I190" s="1">
        <f t="shared" ca="1" si="100"/>
        <v>2</v>
      </c>
      <c r="J190" s="1">
        <f t="shared" ca="1" si="109"/>
        <v>31650</v>
      </c>
      <c r="K190" s="1">
        <f t="shared" ca="1" si="110"/>
        <v>4</v>
      </c>
      <c r="L190" s="1" t="str">
        <f t="shared" ca="1" si="111"/>
        <v>Sarvoday Nagar</v>
      </c>
      <c r="M190" s="1">
        <f t="shared" ca="1" si="137"/>
        <v>94950</v>
      </c>
      <c r="N190" s="1">
        <f t="shared" ca="1" si="112"/>
        <v>484.68723048160763</v>
      </c>
      <c r="O190" s="1">
        <f t="shared" ca="1" si="138"/>
        <v>29187.394268680204</v>
      </c>
      <c r="P190" s="1">
        <f t="shared" ca="1" si="113"/>
        <v>23810</v>
      </c>
      <c r="Q190" s="1">
        <f t="shared" ca="1" si="139"/>
        <v>39076.534534139071</v>
      </c>
      <c r="R190">
        <f t="shared" ca="1" si="140"/>
        <v>24278.828563600637</v>
      </c>
      <c r="S190" s="1">
        <f t="shared" ca="1" si="141"/>
        <v>148416.22283228085</v>
      </c>
      <c r="T190" s="1">
        <f t="shared" ca="1" si="142"/>
        <v>63371.221764620677</v>
      </c>
      <c r="U190" s="1">
        <f t="shared" ca="1" si="143"/>
        <v>85045.001067660167</v>
      </c>
      <c r="X190" s="33">
        <f t="shared" ca="1" si="115"/>
        <v>1</v>
      </c>
      <c r="Y190" s="33">
        <f t="shared" ca="1" si="116"/>
        <v>0</v>
      </c>
      <c r="Z190" s="33"/>
      <c r="AA190" s="33"/>
      <c r="AO190" s="33">
        <f t="shared" ca="1" si="117"/>
        <v>0</v>
      </c>
      <c r="AP190" s="33">
        <f t="shared" ca="1" si="118"/>
        <v>0</v>
      </c>
      <c r="AQ190" s="33">
        <f t="shared" ca="1" si="119"/>
        <v>0</v>
      </c>
      <c r="AR190" s="33">
        <f t="shared" ca="1" si="120"/>
        <v>0</v>
      </c>
      <c r="AS190" s="33">
        <f t="shared" ca="1" si="121"/>
        <v>1</v>
      </c>
      <c r="AT190" s="34">
        <f t="shared" ca="1" si="122"/>
        <v>0</v>
      </c>
      <c r="AU190" s="33"/>
      <c r="AV190" s="1"/>
      <c r="AW190" s="1"/>
      <c r="AX190" s="1"/>
      <c r="AY190" s="1"/>
      <c r="AZ190" s="1"/>
      <c r="BD190" s="34">
        <f ca="1">Table1[[#This Row],[Car Value]]/Table1[[#This Row],[Cars]]</f>
        <v>14593.697134340102</v>
      </c>
      <c r="BG190" s="34">
        <f t="shared" ca="1" si="123"/>
        <v>0</v>
      </c>
      <c r="BN190" s="16">
        <f ca="1">Table1[[#This Row],[Mortage Value]]/Table1[[#This Row],[Value of House]]</f>
        <v>5.1046575090216706E-3</v>
      </c>
      <c r="BO190" s="1">
        <f t="shared" ca="1" si="114"/>
        <v>1</v>
      </c>
      <c r="BP190" s="1"/>
      <c r="BS190" s="33">
        <f t="shared" ca="1" si="132"/>
        <v>0</v>
      </c>
      <c r="BT190" s="33">
        <f t="shared" ca="1" si="133"/>
        <v>0</v>
      </c>
      <c r="BU190" s="33">
        <f t="shared" ca="1" si="134"/>
        <v>0</v>
      </c>
      <c r="BV190" s="33">
        <f t="shared" ca="1" si="144"/>
        <v>0</v>
      </c>
      <c r="BW190" s="33">
        <f t="shared" ca="1" si="135"/>
        <v>0</v>
      </c>
      <c r="BX190" s="33">
        <f t="shared" ca="1" si="136"/>
        <v>31524</v>
      </c>
      <c r="BZ190" s="33">
        <f t="shared" ca="1" si="124"/>
        <v>0</v>
      </c>
      <c r="CA190" s="33">
        <f t="shared" ca="1" si="125"/>
        <v>0</v>
      </c>
      <c r="CB190" s="33">
        <f t="shared" ca="1" si="126"/>
        <v>0</v>
      </c>
      <c r="CC190" s="33">
        <f t="shared" ca="1" si="127"/>
        <v>0</v>
      </c>
      <c r="CD190" s="33">
        <f t="shared" ca="1" si="128"/>
        <v>31524</v>
      </c>
      <c r="CE190" s="34">
        <f t="shared" ca="1" si="129"/>
        <v>0</v>
      </c>
      <c r="CG190" s="33">
        <f t="shared" ca="1" si="131"/>
        <v>1</v>
      </c>
      <c r="CH190" s="7"/>
      <c r="CJ190" s="34">
        <f t="shared" ca="1" si="130"/>
        <v>40</v>
      </c>
    </row>
    <row r="191" spans="1:88" x14ac:dyDescent="0.25">
      <c r="A191" s="1">
        <f t="shared" ca="1" si="101"/>
        <v>2</v>
      </c>
      <c r="B191" s="1" t="str">
        <f t="shared" ca="1" si="102"/>
        <v>Women</v>
      </c>
      <c r="C191" s="1">
        <f t="shared" ca="1" si="103"/>
        <v>34</v>
      </c>
      <c r="D191" s="1">
        <f t="shared" ca="1" si="104"/>
        <v>4</v>
      </c>
      <c r="E191" s="1" t="str">
        <f t="shared" ca="1" si="105"/>
        <v>IT</v>
      </c>
      <c r="F191" s="1">
        <f t="shared" ca="1" si="106"/>
        <v>5</v>
      </c>
      <c r="G191" s="1" t="str">
        <f t="shared" ca="1" si="107"/>
        <v>Other</v>
      </c>
      <c r="H191" s="1">
        <f t="shared" ca="1" si="108"/>
        <v>0</v>
      </c>
      <c r="I191" s="1">
        <f t="shared" ca="1" si="100"/>
        <v>1</v>
      </c>
      <c r="J191" s="1">
        <f t="shared" ca="1" si="109"/>
        <v>16234</v>
      </c>
      <c r="K191" s="1">
        <f t="shared" ca="1" si="110"/>
        <v>1</v>
      </c>
      <c r="L191" s="1" t="str">
        <f t="shared" ca="1" si="111"/>
        <v>Ganesh Nagar</v>
      </c>
      <c r="M191" s="1">
        <f t="shared" ca="1" si="137"/>
        <v>81170</v>
      </c>
      <c r="N191" s="1">
        <f t="shared" ca="1" si="112"/>
        <v>79240.894330871524</v>
      </c>
      <c r="O191" s="1">
        <f t="shared" ca="1" si="138"/>
        <v>16119.360808410098</v>
      </c>
      <c r="P191" s="1">
        <f t="shared" ca="1" si="113"/>
        <v>12815</v>
      </c>
      <c r="Q191" s="1">
        <f t="shared" ca="1" si="139"/>
        <v>60.252469721409277</v>
      </c>
      <c r="R191">
        <f t="shared" ca="1" si="140"/>
        <v>971.77798033889258</v>
      </c>
      <c r="S191" s="1">
        <f t="shared" ca="1" si="141"/>
        <v>98261.138788748998</v>
      </c>
      <c r="T191" s="1">
        <f t="shared" ca="1" si="142"/>
        <v>92116.146800592935</v>
      </c>
      <c r="U191" s="1">
        <f t="shared" ca="1" si="143"/>
        <v>6144.9919881560636</v>
      </c>
      <c r="X191" s="33">
        <f t="shared" ca="1" si="115"/>
        <v>1</v>
      </c>
      <c r="Y191" s="33">
        <f t="shared" ca="1" si="116"/>
        <v>0</v>
      </c>
      <c r="Z191" s="33"/>
      <c r="AA191" s="33"/>
      <c r="AO191" s="33">
        <f t="shared" ca="1" si="117"/>
        <v>0</v>
      </c>
      <c r="AP191" s="33">
        <f t="shared" ca="1" si="118"/>
        <v>1</v>
      </c>
      <c r="AQ191" s="33">
        <f t="shared" ca="1" si="119"/>
        <v>0</v>
      </c>
      <c r="AR191" s="33">
        <f t="shared" ca="1" si="120"/>
        <v>0</v>
      </c>
      <c r="AS191" s="33">
        <f t="shared" ca="1" si="121"/>
        <v>0</v>
      </c>
      <c r="AT191" s="34">
        <f t="shared" ca="1" si="122"/>
        <v>0</v>
      </c>
      <c r="AU191" s="33"/>
      <c r="AV191" s="1"/>
      <c r="AW191" s="1"/>
      <c r="AX191" s="1"/>
      <c r="AY191" s="1"/>
      <c r="AZ191" s="1"/>
      <c r="BD191" s="34">
        <f ca="1">Table1[[#This Row],[Car Value]]/Table1[[#This Row],[Cars]]</f>
        <v>16119.360808410098</v>
      </c>
      <c r="BG191" s="34">
        <f t="shared" ca="1" si="123"/>
        <v>0</v>
      </c>
      <c r="BN191" s="16">
        <f ca="1">Table1[[#This Row],[Mortage Value]]/Table1[[#This Row],[Value of House]]</f>
        <v>0.97623376039018761</v>
      </c>
      <c r="BO191" s="1">
        <f t="shared" ca="1" si="114"/>
        <v>0</v>
      </c>
      <c r="BP191" s="1"/>
      <c r="BS191" s="33">
        <f t="shared" ca="1" si="132"/>
        <v>0</v>
      </c>
      <c r="BT191" s="33">
        <f t="shared" ca="1" si="133"/>
        <v>0</v>
      </c>
      <c r="BU191" s="33">
        <f t="shared" ca="1" si="134"/>
        <v>0</v>
      </c>
      <c r="BV191" s="33">
        <f t="shared" ca="1" si="144"/>
        <v>0</v>
      </c>
      <c r="BW191" s="33">
        <f t="shared" ca="1" si="135"/>
        <v>31650</v>
      </c>
      <c r="BX191" s="33">
        <f t="shared" ca="1" si="136"/>
        <v>0</v>
      </c>
      <c r="BZ191" s="33">
        <f t="shared" ca="1" si="124"/>
        <v>0</v>
      </c>
      <c r="CA191" s="33">
        <f t="shared" ca="1" si="125"/>
        <v>31650</v>
      </c>
      <c r="CB191" s="33">
        <f t="shared" ca="1" si="126"/>
        <v>0</v>
      </c>
      <c r="CC191" s="33">
        <f t="shared" ca="1" si="127"/>
        <v>0</v>
      </c>
      <c r="CD191" s="33">
        <f t="shared" ca="1" si="128"/>
        <v>0</v>
      </c>
      <c r="CE191" s="34">
        <f t="shared" ca="1" si="129"/>
        <v>0</v>
      </c>
      <c r="CG191" s="33">
        <f t="shared" ca="1" si="131"/>
        <v>1</v>
      </c>
      <c r="CH191" s="7"/>
      <c r="CJ191" s="34">
        <f t="shared" ca="1" si="130"/>
        <v>26</v>
      </c>
    </row>
    <row r="192" spans="1:88" x14ac:dyDescent="0.25">
      <c r="A192" s="1">
        <f t="shared" ca="1" si="101"/>
        <v>2</v>
      </c>
      <c r="B192" s="1" t="str">
        <f t="shared" ca="1" si="102"/>
        <v>Women</v>
      </c>
      <c r="C192" s="1">
        <f t="shared" ca="1" si="103"/>
        <v>30</v>
      </c>
      <c r="D192" s="1">
        <f t="shared" ca="1" si="104"/>
        <v>4</v>
      </c>
      <c r="E192" s="1" t="str">
        <f t="shared" ca="1" si="105"/>
        <v>IT</v>
      </c>
      <c r="F192" s="1">
        <f t="shared" ca="1" si="106"/>
        <v>3</v>
      </c>
      <c r="G192" s="1" t="str">
        <f t="shared" ca="1" si="107"/>
        <v>B.ED</v>
      </c>
      <c r="H192" s="1">
        <f t="shared" ca="1" si="108"/>
        <v>3</v>
      </c>
      <c r="I192" s="1">
        <f t="shared" ca="1" si="100"/>
        <v>2</v>
      </c>
      <c r="J192" s="1">
        <f t="shared" ca="1" si="109"/>
        <v>19394</v>
      </c>
      <c r="K192" s="1">
        <f t="shared" ca="1" si="110"/>
        <v>1</v>
      </c>
      <c r="L192" s="1" t="str">
        <f t="shared" ca="1" si="111"/>
        <v>Ganesh Nagar</v>
      </c>
      <c r="M192" s="1">
        <f t="shared" ca="1" si="137"/>
        <v>77576</v>
      </c>
      <c r="N192" s="1">
        <f t="shared" ca="1" si="112"/>
        <v>40946.995667293791</v>
      </c>
      <c r="O192" s="1">
        <f t="shared" ca="1" si="138"/>
        <v>37351.85720713195</v>
      </c>
      <c r="P192" s="1">
        <f t="shared" ca="1" si="113"/>
        <v>10365</v>
      </c>
      <c r="Q192" s="1">
        <f t="shared" ca="1" si="139"/>
        <v>29306.496622076924</v>
      </c>
      <c r="R192">
        <f t="shared" ca="1" si="140"/>
        <v>17025.491205336773</v>
      </c>
      <c r="S192" s="1">
        <f t="shared" ca="1" si="141"/>
        <v>131953.34841246874</v>
      </c>
      <c r="T192" s="1">
        <f t="shared" ca="1" si="142"/>
        <v>80618.492289370712</v>
      </c>
      <c r="U192" s="1">
        <f t="shared" ca="1" si="143"/>
        <v>51334.856123098027</v>
      </c>
      <c r="X192" s="33">
        <f t="shared" ca="1" si="115"/>
        <v>0</v>
      </c>
      <c r="Y192" s="33">
        <f t="shared" ca="1" si="116"/>
        <v>1</v>
      </c>
      <c r="Z192" s="33"/>
      <c r="AA192" s="33"/>
      <c r="AO192" s="33">
        <f t="shared" ca="1" si="117"/>
        <v>0</v>
      </c>
      <c r="AP192" s="33">
        <f t="shared" ca="1" si="118"/>
        <v>1</v>
      </c>
      <c r="AQ192" s="33">
        <f t="shared" ca="1" si="119"/>
        <v>0</v>
      </c>
      <c r="AR192" s="33">
        <f t="shared" ca="1" si="120"/>
        <v>0</v>
      </c>
      <c r="AS192" s="33">
        <f t="shared" ca="1" si="121"/>
        <v>0</v>
      </c>
      <c r="AT192" s="34">
        <f t="shared" ca="1" si="122"/>
        <v>0</v>
      </c>
      <c r="AU192" s="33"/>
      <c r="AV192" s="1"/>
      <c r="AW192" s="1"/>
      <c r="AX192" s="1"/>
      <c r="AY192" s="1"/>
      <c r="AZ192" s="1"/>
      <c r="BD192" s="34">
        <f ca="1">Table1[[#This Row],[Car Value]]/Table1[[#This Row],[Cars]]</f>
        <v>18675.928603565975</v>
      </c>
      <c r="BG192" s="34">
        <f t="shared" ca="1" si="123"/>
        <v>0</v>
      </c>
      <c r="BN192" s="16">
        <f ca="1">Table1[[#This Row],[Mortage Value]]/Table1[[#This Row],[Value of House]]</f>
        <v>0.52783071655271985</v>
      </c>
      <c r="BO192" s="1">
        <f t="shared" ca="1" si="114"/>
        <v>0</v>
      </c>
      <c r="BP192" s="1"/>
      <c r="BS192" s="33">
        <f t="shared" ca="1" si="132"/>
        <v>16234</v>
      </c>
      <c r="BT192" s="33">
        <f t="shared" ca="1" si="133"/>
        <v>0</v>
      </c>
      <c r="BU192" s="33">
        <f t="shared" ca="1" si="134"/>
        <v>0</v>
      </c>
      <c r="BV192" s="33">
        <f t="shared" ca="1" si="144"/>
        <v>0</v>
      </c>
      <c r="BW192" s="33">
        <f t="shared" ca="1" si="135"/>
        <v>0</v>
      </c>
      <c r="BX192" s="33">
        <f t="shared" ca="1" si="136"/>
        <v>0</v>
      </c>
      <c r="BZ192" s="33">
        <f t="shared" ca="1" si="124"/>
        <v>0</v>
      </c>
      <c r="CA192" s="33">
        <f t="shared" ca="1" si="125"/>
        <v>16234</v>
      </c>
      <c r="CB192" s="33">
        <f t="shared" ca="1" si="126"/>
        <v>0</v>
      </c>
      <c r="CC192" s="33">
        <f t="shared" ca="1" si="127"/>
        <v>0</v>
      </c>
      <c r="CD192" s="33">
        <f t="shared" ca="1" si="128"/>
        <v>0</v>
      </c>
      <c r="CE192" s="34">
        <f t="shared" ca="1" si="129"/>
        <v>0</v>
      </c>
      <c r="CG192" s="33">
        <f t="shared" ca="1" si="131"/>
        <v>1</v>
      </c>
      <c r="CH192" s="7"/>
      <c r="CJ192" s="34">
        <f t="shared" ca="1" si="130"/>
        <v>44</v>
      </c>
    </row>
    <row r="193" spans="1:88" x14ac:dyDescent="0.25">
      <c r="A193" s="1">
        <f t="shared" ca="1" si="101"/>
        <v>1</v>
      </c>
      <c r="B193" s="1" t="str">
        <f t="shared" ca="1" si="102"/>
        <v>Men</v>
      </c>
      <c r="C193" s="1">
        <f t="shared" ca="1" si="103"/>
        <v>27</v>
      </c>
      <c r="D193" s="1">
        <f t="shared" ca="1" si="104"/>
        <v>5</v>
      </c>
      <c r="E193" s="1" t="str">
        <f t="shared" ca="1" si="105"/>
        <v xml:space="preserve">General work </v>
      </c>
      <c r="F193" s="1">
        <f t="shared" ca="1" si="106"/>
        <v>4</v>
      </c>
      <c r="G193" s="1" t="str">
        <f t="shared" ca="1" si="107"/>
        <v>IT Engineering</v>
      </c>
      <c r="H193" s="1">
        <f t="shared" ca="1" si="108"/>
        <v>1</v>
      </c>
      <c r="I193" s="1">
        <f t="shared" ca="1" si="100"/>
        <v>1</v>
      </c>
      <c r="J193" s="1">
        <f t="shared" ca="1" si="109"/>
        <v>27800</v>
      </c>
      <c r="K193" s="1">
        <f t="shared" ca="1" si="110"/>
        <v>4</v>
      </c>
      <c r="L193" s="1" t="str">
        <f t="shared" ca="1" si="111"/>
        <v>Sarvoday Nagar</v>
      </c>
      <c r="M193" s="1">
        <f t="shared" ca="1" si="137"/>
        <v>166800</v>
      </c>
      <c r="N193" s="1">
        <f t="shared" ca="1" si="112"/>
        <v>26259.743695724257</v>
      </c>
      <c r="O193" s="1">
        <f t="shared" ca="1" si="138"/>
        <v>11274.891514176123</v>
      </c>
      <c r="P193" s="1">
        <f t="shared" ca="1" si="113"/>
        <v>29</v>
      </c>
      <c r="Q193" s="1">
        <f t="shared" ca="1" si="139"/>
        <v>5877.7610515975402</v>
      </c>
      <c r="R193">
        <f t="shared" ca="1" si="140"/>
        <v>35298.508655175399</v>
      </c>
      <c r="S193" s="1">
        <f t="shared" ca="1" si="141"/>
        <v>213373.40016935152</v>
      </c>
      <c r="T193" s="1">
        <f t="shared" ca="1" si="142"/>
        <v>32166.504747321796</v>
      </c>
      <c r="U193" s="1">
        <f t="shared" ca="1" si="143"/>
        <v>181206.89542202972</v>
      </c>
      <c r="X193" s="33">
        <f t="shared" ca="1" si="115"/>
        <v>0</v>
      </c>
      <c r="Y193" s="33">
        <f t="shared" ca="1" si="116"/>
        <v>1</v>
      </c>
      <c r="Z193" s="33"/>
      <c r="AA193" s="33"/>
      <c r="AO193" s="33">
        <f t="shared" ca="1" si="117"/>
        <v>0</v>
      </c>
      <c r="AP193" s="33">
        <f t="shared" ca="1" si="118"/>
        <v>1</v>
      </c>
      <c r="AQ193" s="33">
        <f t="shared" ca="1" si="119"/>
        <v>0</v>
      </c>
      <c r="AR193" s="33">
        <f t="shared" ca="1" si="120"/>
        <v>0</v>
      </c>
      <c r="AS193" s="33">
        <f t="shared" ca="1" si="121"/>
        <v>0</v>
      </c>
      <c r="AT193" s="34">
        <f t="shared" ca="1" si="122"/>
        <v>0</v>
      </c>
      <c r="AU193" s="33"/>
      <c r="AV193" s="1"/>
      <c r="AW193" s="1"/>
      <c r="AX193" s="1"/>
      <c r="AY193" s="1"/>
      <c r="AZ193" s="1"/>
      <c r="BD193" s="34">
        <f ca="1">Table1[[#This Row],[Car Value]]/Table1[[#This Row],[Cars]]</f>
        <v>11274.891514176123</v>
      </c>
      <c r="BG193" s="34">
        <f t="shared" ca="1" si="123"/>
        <v>0</v>
      </c>
      <c r="BN193" s="16">
        <f ca="1">Table1[[#This Row],[Mortage Value]]/Table1[[#This Row],[Value of House]]</f>
        <v>0.1574325161614164</v>
      </c>
      <c r="BO193" s="1">
        <f t="shared" ca="1" si="114"/>
        <v>1</v>
      </c>
      <c r="BP193" s="1"/>
      <c r="BS193" s="33">
        <f t="shared" ca="1" si="132"/>
        <v>19394</v>
      </c>
      <c r="BT193" s="33">
        <f t="shared" ca="1" si="133"/>
        <v>0</v>
      </c>
      <c r="BU193" s="33">
        <f t="shared" ca="1" si="134"/>
        <v>0</v>
      </c>
      <c r="BV193" s="33">
        <f t="shared" ca="1" si="144"/>
        <v>0</v>
      </c>
      <c r="BW193" s="33">
        <f t="shared" ca="1" si="135"/>
        <v>0</v>
      </c>
      <c r="BX193" s="33">
        <f t="shared" ca="1" si="136"/>
        <v>0</v>
      </c>
      <c r="BZ193" s="33">
        <f t="shared" ca="1" si="124"/>
        <v>0</v>
      </c>
      <c r="CA193" s="33">
        <f t="shared" ca="1" si="125"/>
        <v>19394</v>
      </c>
      <c r="CB193" s="33">
        <f t="shared" ca="1" si="126"/>
        <v>0</v>
      </c>
      <c r="CC193" s="33">
        <f t="shared" ca="1" si="127"/>
        <v>0</v>
      </c>
      <c r="CD193" s="33">
        <f t="shared" ca="1" si="128"/>
        <v>0</v>
      </c>
      <c r="CE193" s="34">
        <f t="shared" ca="1" si="129"/>
        <v>0</v>
      </c>
      <c r="CG193" s="33">
        <f t="shared" ca="1" si="131"/>
        <v>1</v>
      </c>
      <c r="CH193" s="7"/>
      <c r="CJ193" s="34">
        <f t="shared" ca="1" si="130"/>
        <v>34</v>
      </c>
    </row>
    <row r="194" spans="1:88" x14ac:dyDescent="0.25">
      <c r="A194" s="1">
        <f t="shared" ca="1" si="101"/>
        <v>1</v>
      </c>
      <c r="B194" s="1" t="str">
        <f t="shared" ca="1" si="102"/>
        <v>Men</v>
      </c>
      <c r="C194" s="1">
        <f t="shared" ca="1" si="103"/>
        <v>25</v>
      </c>
      <c r="D194" s="1">
        <f t="shared" ca="1" si="104"/>
        <v>5</v>
      </c>
      <c r="E194" s="1" t="str">
        <f t="shared" ca="1" si="105"/>
        <v xml:space="preserve">General work </v>
      </c>
      <c r="F194" s="1">
        <f t="shared" ca="1" si="106"/>
        <v>6</v>
      </c>
      <c r="G194" s="1" t="str">
        <f t="shared" ca="1" si="107"/>
        <v>Architech</v>
      </c>
      <c r="H194" s="1">
        <f t="shared" ca="1" si="108"/>
        <v>3</v>
      </c>
      <c r="I194" s="1">
        <f t="shared" ca="1" si="100"/>
        <v>1</v>
      </c>
      <c r="J194" s="1">
        <f t="shared" ca="1" si="109"/>
        <v>27587</v>
      </c>
      <c r="K194" s="1">
        <f t="shared" ca="1" si="110"/>
        <v>1</v>
      </c>
      <c r="L194" s="1" t="str">
        <f t="shared" ca="1" si="111"/>
        <v>Ganesh Nagar</v>
      </c>
      <c r="M194" s="1">
        <f t="shared" ca="1" si="137"/>
        <v>165522</v>
      </c>
      <c r="N194" s="1">
        <f t="shared" ca="1" si="112"/>
        <v>59901.279011097206</v>
      </c>
      <c r="O194" s="1">
        <f t="shared" ca="1" si="138"/>
        <v>12012.921759220621</v>
      </c>
      <c r="P194" s="1">
        <f t="shared" ca="1" si="113"/>
        <v>1728</v>
      </c>
      <c r="Q194" s="1">
        <f t="shared" ca="1" si="139"/>
        <v>28033.781927283741</v>
      </c>
      <c r="R194">
        <f t="shared" ca="1" si="140"/>
        <v>7276.6192327315657</v>
      </c>
      <c r="S194" s="1">
        <f t="shared" ca="1" si="141"/>
        <v>184811.54099195218</v>
      </c>
      <c r="T194" s="1">
        <f t="shared" ca="1" si="142"/>
        <v>89663.06093838095</v>
      </c>
      <c r="U194" s="1">
        <f t="shared" ca="1" si="143"/>
        <v>95148.480053571227</v>
      </c>
      <c r="X194" s="33">
        <f t="shared" ca="1" si="115"/>
        <v>1</v>
      </c>
      <c r="Y194" s="33">
        <f t="shared" ca="1" si="116"/>
        <v>0</v>
      </c>
      <c r="Z194" s="33"/>
      <c r="AA194" s="33"/>
      <c r="AO194" s="33">
        <f t="shared" ca="1" si="117"/>
        <v>0</v>
      </c>
      <c r="AP194" s="33">
        <f t="shared" ca="1" si="118"/>
        <v>0</v>
      </c>
      <c r="AQ194" s="33">
        <f t="shared" ca="1" si="119"/>
        <v>0</v>
      </c>
      <c r="AR194" s="33">
        <f t="shared" ca="1" si="120"/>
        <v>0</v>
      </c>
      <c r="AS194" s="33">
        <f t="shared" ca="1" si="121"/>
        <v>0</v>
      </c>
      <c r="AT194" s="34">
        <f t="shared" ca="1" si="122"/>
        <v>0</v>
      </c>
      <c r="AU194" s="33"/>
      <c r="AV194" s="1"/>
      <c r="AW194" s="1"/>
      <c r="AX194" s="1"/>
      <c r="AY194" s="1"/>
      <c r="AZ194" s="1"/>
      <c r="BD194" s="34">
        <f ca="1">Table1[[#This Row],[Car Value]]/Table1[[#This Row],[Cars]]</f>
        <v>12012.921759220621</v>
      </c>
      <c r="BG194" s="34">
        <f t="shared" ca="1" si="123"/>
        <v>0</v>
      </c>
      <c r="BN194" s="16">
        <f ca="1">Table1[[#This Row],[Mortage Value]]/Table1[[#This Row],[Value of House]]</f>
        <v>0.36189315626380303</v>
      </c>
      <c r="BO194" s="1">
        <f t="shared" ca="1" si="114"/>
        <v>0</v>
      </c>
      <c r="BP194" s="1"/>
      <c r="BS194" s="33">
        <f t="shared" ca="1" si="132"/>
        <v>0</v>
      </c>
      <c r="BT194" s="33">
        <f t="shared" ca="1" si="133"/>
        <v>0</v>
      </c>
      <c r="BU194" s="33">
        <f t="shared" ca="1" si="134"/>
        <v>0</v>
      </c>
      <c r="BV194" s="33">
        <f t="shared" ca="1" si="144"/>
        <v>0</v>
      </c>
      <c r="BW194" s="33">
        <f t="shared" ca="1" si="135"/>
        <v>27800</v>
      </c>
      <c r="BX194" s="33">
        <f t="shared" ca="1" si="136"/>
        <v>0</v>
      </c>
      <c r="BZ194" s="33">
        <f t="shared" ca="1" si="124"/>
        <v>0</v>
      </c>
      <c r="CA194" s="33">
        <f t="shared" ca="1" si="125"/>
        <v>0</v>
      </c>
      <c r="CB194" s="33">
        <f t="shared" ca="1" si="126"/>
        <v>0</v>
      </c>
      <c r="CC194" s="33">
        <f t="shared" ca="1" si="127"/>
        <v>0</v>
      </c>
      <c r="CD194" s="33">
        <f t="shared" ca="1" si="128"/>
        <v>0</v>
      </c>
      <c r="CE194" s="34">
        <f t="shared" ca="1" si="129"/>
        <v>0</v>
      </c>
      <c r="CG194" s="33">
        <f t="shared" ca="1" si="131"/>
        <v>1</v>
      </c>
      <c r="CH194" s="7"/>
      <c r="CJ194" s="34">
        <f t="shared" ca="1" si="130"/>
        <v>30</v>
      </c>
    </row>
    <row r="195" spans="1:88" x14ac:dyDescent="0.25">
      <c r="A195" s="1">
        <f t="shared" ca="1" si="101"/>
        <v>1</v>
      </c>
      <c r="B195" s="1" t="str">
        <f t="shared" ca="1" si="102"/>
        <v>Men</v>
      </c>
      <c r="C195" s="1">
        <f t="shared" ca="1" si="103"/>
        <v>35</v>
      </c>
      <c r="D195" s="1">
        <f t="shared" ca="1" si="104"/>
        <v>1</v>
      </c>
      <c r="E195" s="1" t="str">
        <f t="shared" ca="1" si="105"/>
        <v>Health</v>
      </c>
      <c r="F195" s="1">
        <f t="shared" ca="1" si="106"/>
        <v>3</v>
      </c>
      <c r="G195" s="1" t="str">
        <f t="shared" ca="1" si="107"/>
        <v>B.ED</v>
      </c>
      <c r="H195" s="1">
        <f t="shared" ca="1" si="108"/>
        <v>3</v>
      </c>
      <c r="I195" s="1">
        <f t="shared" ca="1" si="100"/>
        <v>1</v>
      </c>
      <c r="J195" s="1">
        <f t="shared" ca="1" si="109"/>
        <v>29603</v>
      </c>
      <c r="K195" s="1">
        <f t="shared" ca="1" si="110"/>
        <v>7</v>
      </c>
      <c r="L195" s="1" t="str">
        <f t="shared" ca="1" si="111"/>
        <v>Tank Road</v>
      </c>
      <c r="M195" s="1">
        <f t="shared" ca="1" si="137"/>
        <v>148015</v>
      </c>
      <c r="N195" s="1">
        <f t="shared" ca="1" si="112"/>
        <v>26991.553599190447</v>
      </c>
      <c r="O195" s="1">
        <f t="shared" ca="1" si="138"/>
        <v>5794.8963190022632</v>
      </c>
      <c r="P195" s="1">
        <f t="shared" ca="1" si="113"/>
        <v>4540</v>
      </c>
      <c r="Q195" s="1">
        <f t="shared" ca="1" si="139"/>
        <v>48125.573228419409</v>
      </c>
      <c r="R195">
        <f t="shared" ca="1" si="140"/>
        <v>10115.866620721186</v>
      </c>
      <c r="S195" s="1">
        <f t="shared" ca="1" si="141"/>
        <v>163925.76293972344</v>
      </c>
      <c r="T195" s="1">
        <f t="shared" ca="1" si="142"/>
        <v>79657.126827609856</v>
      </c>
      <c r="U195" s="1">
        <f t="shared" ca="1" si="143"/>
        <v>84268.636112113585</v>
      </c>
      <c r="X195" s="33">
        <f t="shared" ca="1" si="115"/>
        <v>1</v>
      </c>
      <c r="Y195" s="33">
        <f t="shared" ca="1" si="116"/>
        <v>0</v>
      </c>
      <c r="Z195" s="33"/>
      <c r="AA195" s="33"/>
      <c r="AO195" s="33">
        <f t="shared" ca="1" si="117"/>
        <v>0</v>
      </c>
      <c r="AP195" s="33">
        <f t="shared" ca="1" si="118"/>
        <v>0</v>
      </c>
      <c r="AQ195" s="33">
        <f t="shared" ca="1" si="119"/>
        <v>0</v>
      </c>
      <c r="AR195" s="33">
        <f t="shared" ca="1" si="120"/>
        <v>0</v>
      </c>
      <c r="AS195" s="33">
        <f t="shared" ca="1" si="121"/>
        <v>0</v>
      </c>
      <c r="AT195" s="34">
        <f t="shared" ca="1" si="122"/>
        <v>0</v>
      </c>
      <c r="AU195" s="33"/>
      <c r="AV195" s="1"/>
      <c r="AW195" s="1"/>
      <c r="AX195" s="1"/>
      <c r="AY195" s="1"/>
      <c r="AZ195" s="1"/>
      <c r="BD195" s="34">
        <f ca="1">Table1[[#This Row],[Car Value]]/Table1[[#This Row],[Cars]]</f>
        <v>5794.8963190022632</v>
      </c>
      <c r="BG195" s="34">
        <f t="shared" ca="1" si="123"/>
        <v>0</v>
      </c>
      <c r="BN195" s="16">
        <f ca="1">Table1[[#This Row],[Mortage Value]]/Table1[[#This Row],[Value of House]]</f>
        <v>0.1823568800404719</v>
      </c>
      <c r="BO195" s="1">
        <f t="shared" ca="1" si="114"/>
        <v>1</v>
      </c>
      <c r="BP195" s="1"/>
      <c r="BS195" s="33">
        <f t="shared" ca="1" si="132"/>
        <v>27587</v>
      </c>
      <c r="BT195" s="33">
        <f t="shared" ca="1" si="133"/>
        <v>0</v>
      </c>
      <c r="BU195" s="33">
        <f t="shared" ca="1" si="134"/>
        <v>0</v>
      </c>
      <c r="BV195" s="33">
        <f t="shared" ca="1" si="144"/>
        <v>0</v>
      </c>
      <c r="BW195" s="33">
        <f t="shared" ca="1" si="135"/>
        <v>0</v>
      </c>
      <c r="BX195" s="33">
        <f t="shared" ca="1" si="136"/>
        <v>0</v>
      </c>
      <c r="BZ195" s="33">
        <f t="shared" ca="1" si="124"/>
        <v>0</v>
      </c>
      <c r="CA195" s="33">
        <f t="shared" ca="1" si="125"/>
        <v>0</v>
      </c>
      <c r="CB195" s="33">
        <f t="shared" ca="1" si="126"/>
        <v>0</v>
      </c>
      <c r="CC195" s="33">
        <f t="shared" ca="1" si="127"/>
        <v>0</v>
      </c>
      <c r="CD195" s="33">
        <f t="shared" ca="1" si="128"/>
        <v>0</v>
      </c>
      <c r="CE195" s="34">
        <f t="shared" ca="1" si="129"/>
        <v>0</v>
      </c>
      <c r="CG195" s="33">
        <f t="shared" ca="1" si="131"/>
        <v>1</v>
      </c>
      <c r="CH195" s="7"/>
      <c r="CJ195" s="34">
        <f t="shared" ca="1" si="130"/>
        <v>27</v>
      </c>
    </row>
    <row r="196" spans="1:88" x14ac:dyDescent="0.25">
      <c r="A196" s="1">
        <f t="shared" ca="1" si="101"/>
        <v>1</v>
      </c>
      <c r="B196" s="1" t="str">
        <f t="shared" ca="1" si="102"/>
        <v>Men</v>
      </c>
      <c r="C196" s="1">
        <f t="shared" ca="1" si="103"/>
        <v>42</v>
      </c>
      <c r="D196" s="1">
        <f t="shared" ca="1" si="104"/>
        <v>5</v>
      </c>
      <c r="E196" s="1" t="str">
        <f t="shared" ca="1" si="105"/>
        <v xml:space="preserve">General work </v>
      </c>
      <c r="F196" s="1">
        <f t="shared" ca="1" si="106"/>
        <v>1</v>
      </c>
      <c r="G196" s="1" t="str">
        <f t="shared" ca="1" si="107"/>
        <v>Doctor</v>
      </c>
      <c r="H196" s="1">
        <f t="shared" ca="1" si="108"/>
        <v>2</v>
      </c>
      <c r="I196" s="1">
        <f t="shared" ca="1" si="100"/>
        <v>2</v>
      </c>
      <c r="J196" s="1">
        <f t="shared" ca="1" si="109"/>
        <v>19168</v>
      </c>
      <c r="K196" s="1">
        <f t="shared" ca="1" si="110"/>
        <v>2</v>
      </c>
      <c r="L196" s="1" t="str">
        <f t="shared" ca="1" si="111"/>
        <v>Tembhipada Road</v>
      </c>
      <c r="M196" s="1">
        <f t="shared" ca="1" si="137"/>
        <v>115008</v>
      </c>
      <c r="N196" s="1">
        <f t="shared" ca="1" si="112"/>
        <v>2818.7252205188838</v>
      </c>
      <c r="O196" s="1">
        <f t="shared" ca="1" si="138"/>
        <v>18463.233620331899</v>
      </c>
      <c r="P196" s="1">
        <f t="shared" ca="1" si="113"/>
        <v>16766</v>
      </c>
      <c r="Q196" s="1">
        <f t="shared" ca="1" si="139"/>
        <v>35834.888095799055</v>
      </c>
      <c r="R196">
        <f t="shared" ca="1" si="140"/>
        <v>9611.1081103367469</v>
      </c>
      <c r="S196" s="1">
        <f t="shared" ca="1" si="141"/>
        <v>143082.34173066868</v>
      </c>
      <c r="T196" s="1">
        <f t="shared" ca="1" si="142"/>
        <v>55419.61331631794</v>
      </c>
      <c r="U196" s="1">
        <f t="shared" ca="1" si="143"/>
        <v>87662.728414350742</v>
      </c>
      <c r="X196" s="33">
        <f t="shared" ca="1" si="115"/>
        <v>1</v>
      </c>
      <c r="Y196" s="33">
        <f t="shared" ca="1" si="116"/>
        <v>0</v>
      </c>
      <c r="Z196" s="33"/>
      <c r="AA196" s="33"/>
      <c r="AO196" s="33">
        <f t="shared" ca="1" si="117"/>
        <v>0</v>
      </c>
      <c r="AP196" s="33">
        <f t="shared" ca="1" si="118"/>
        <v>0</v>
      </c>
      <c r="AQ196" s="33">
        <f t="shared" ca="1" si="119"/>
        <v>1</v>
      </c>
      <c r="AR196" s="33">
        <f t="shared" ca="1" si="120"/>
        <v>0</v>
      </c>
      <c r="AS196" s="33">
        <f t="shared" ca="1" si="121"/>
        <v>0</v>
      </c>
      <c r="AT196" s="34">
        <f t="shared" ca="1" si="122"/>
        <v>0</v>
      </c>
      <c r="AU196" s="33"/>
      <c r="AV196" s="1"/>
      <c r="AW196" s="1"/>
      <c r="AX196" s="1"/>
      <c r="AY196" s="1"/>
      <c r="AZ196" s="1"/>
      <c r="BD196" s="34">
        <f ca="1">Table1[[#This Row],[Car Value]]/Table1[[#This Row],[Cars]]</f>
        <v>9231.6168101659496</v>
      </c>
      <c r="BG196" s="34">
        <f t="shared" ca="1" si="123"/>
        <v>0</v>
      </c>
      <c r="BN196" s="16">
        <f ca="1">Table1[[#This Row],[Mortage Value]]/Table1[[#This Row],[Value of House]]</f>
        <v>2.4508949121094914E-2</v>
      </c>
      <c r="BO196" s="1">
        <f t="shared" ca="1" si="114"/>
        <v>1</v>
      </c>
      <c r="BP196" s="1"/>
      <c r="BS196" s="33">
        <f t="shared" ca="1" si="132"/>
        <v>0</v>
      </c>
      <c r="BT196" s="33">
        <f t="shared" ca="1" si="133"/>
        <v>29603</v>
      </c>
      <c r="BU196" s="33">
        <f t="shared" ca="1" si="134"/>
        <v>0</v>
      </c>
      <c r="BV196" s="33">
        <f t="shared" ca="1" si="144"/>
        <v>0</v>
      </c>
      <c r="BW196" s="33">
        <f t="shared" ca="1" si="135"/>
        <v>0</v>
      </c>
      <c r="BX196" s="33">
        <f t="shared" ca="1" si="136"/>
        <v>0</v>
      </c>
      <c r="BZ196" s="33">
        <f t="shared" ca="1" si="124"/>
        <v>0</v>
      </c>
      <c r="CA196" s="33">
        <f t="shared" ca="1" si="125"/>
        <v>0</v>
      </c>
      <c r="CB196" s="33">
        <f t="shared" ca="1" si="126"/>
        <v>29603</v>
      </c>
      <c r="CC196" s="33">
        <f t="shared" ca="1" si="127"/>
        <v>0</v>
      </c>
      <c r="CD196" s="33">
        <f t="shared" ca="1" si="128"/>
        <v>0</v>
      </c>
      <c r="CE196" s="34">
        <f t="shared" ca="1" si="129"/>
        <v>0</v>
      </c>
      <c r="CG196" s="33">
        <f t="shared" ca="1" si="131"/>
        <v>1</v>
      </c>
      <c r="CH196" s="7"/>
      <c r="CJ196" s="34">
        <f t="shared" ca="1" si="130"/>
        <v>25</v>
      </c>
    </row>
    <row r="197" spans="1:88" x14ac:dyDescent="0.25">
      <c r="A197" s="1">
        <f t="shared" ca="1" si="101"/>
        <v>2</v>
      </c>
      <c r="B197" s="1" t="str">
        <f t="shared" ca="1" si="102"/>
        <v>Women</v>
      </c>
      <c r="C197" s="1">
        <f t="shared" ca="1" si="103"/>
        <v>42</v>
      </c>
      <c r="D197" s="1">
        <f t="shared" ca="1" si="104"/>
        <v>2</v>
      </c>
      <c r="E197" s="1" t="str">
        <f t="shared" ca="1" si="105"/>
        <v>Construction</v>
      </c>
      <c r="F197" s="1">
        <f t="shared" ca="1" si="106"/>
        <v>4</v>
      </c>
      <c r="G197" s="1" t="str">
        <f t="shared" ca="1" si="107"/>
        <v>IT Engineering</v>
      </c>
      <c r="H197" s="1">
        <f t="shared" ca="1" si="108"/>
        <v>4</v>
      </c>
      <c r="I197" s="1">
        <f t="shared" ca="1" si="100"/>
        <v>1</v>
      </c>
      <c r="J197" s="1">
        <f t="shared" ca="1" si="109"/>
        <v>30244</v>
      </c>
      <c r="K197" s="1">
        <f t="shared" ca="1" si="110"/>
        <v>1</v>
      </c>
      <c r="L197" s="1" t="str">
        <f t="shared" ca="1" si="111"/>
        <v>Ganesh Nagar</v>
      </c>
      <c r="M197" s="1">
        <f t="shared" ca="1" si="137"/>
        <v>181464</v>
      </c>
      <c r="N197" s="1">
        <f t="shared" ca="1" si="112"/>
        <v>130124.49780528332</v>
      </c>
      <c r="O197" s="1">
        <f t="shared" ca="1" si="138"/>
        <v>19276.900484541078</v>
      </c>
      <c r="P197" s="1">
        <f t="shared" ca="1" si="113"/>
        <v>12380</v>
      </c>
      <c r="Q197" s="1">
        <f t="shared" ca="1" si="139"/>
        <v>26330.860511404851</v>
      </c>
      <c r="R197">
        <f t="shared" ca="1" si="140"/>
        <v>41969.972593459752</v>
      </c>
      <c r="S197" s="1">
        <f t="shared" ca="1" si="141"/>
        <v>242710.87307800085</v>
      </c>
      <c r="T197" s="1">
        <f t="shared" ca="1" si="142"/>
        <v>168835.35831668816</v>
      </c>
      <c r="U197" s="1">
        <f t="shared" ca="1" si="143"/>
        <v>73875.51476131269</v>
      </c>
      <c r="X197" s="33">
        <f t="shared" ca="1" si="115"/>
        <v>1</v>
      </c>
      <c r="Y197" s="33">
        <f t="shared" ca="1" si="116"/>
        <v>0</v>
      </c>
      <c r="Z197" s="33"/>
      <c r="AA197" s="33"/>
      <c r="AO197" s="33">
        <f t="shared" ca="1" si="117"/>
        <v>0</v>
      </c>
      <c r="AP197" s="33">
        <f t="shared" ca="1" si="118"/>
        <v>0</v>
      </c>
      <c r="AQ197" s="33">
        <f t="shared" ca="1" si="119"/>
        <v>0</v>
      </c>
      <c r="AR197" s="33">
        <f t="shared" ca="1" si="120"/>
        <v>0</v>
      </c>
      <c r="AS197" s="33">
        <f t="shared" ca="1" si="121"/>
        <v>0</v>
      </c>
      <c r="AT197" s="34">
        <f t="shared" ca="1" si="122"/>
        <v>0</v>
      </c>
      <c r="AU197" s="33"/>
      <c r="AV197" s="1"/>
      <c r="AW197" s="1"/>
      <c r="AX197" s="1"/>
      <c r="AY197" s="1"/>
      <c r="AZ197" s="1"/>
      <c r="BD197" s="34">
        <f ca="1">Table1[[#This Row],[Car Value]]/Table1[[#This Row],[Cars]]</f>
        <v>19276.900484541078</v>
      </c>
      <c r="BG197" s="34">
        <f t="shared" ca="1" si="123"/>
        <v>0</v>
      </c>
      <c r="BN197" s="16">
        <f ca="1">Table1[[#This Row],[Mortage Value]]/Table1[[#This Row],[Value of House]]</f>
        <v>0.71708161291100891</v>
      </c>
      <c r="BO197" s="1">
        <f t="shared" ca="1" si="114"/>
        <v>0</v>
      </c>
      <c r="BP197" s="1"/>
      <c r="BS197" s="33">
        <f t="shared" ca="1" si="132"/>
        <v>0</v>
      </c>
      <c r="BT197" s="33">
        <f t="shared" ca="1" si="133"/>
        <v>0</v>
      </c>
      <c r="BU197" s="33">
        <f t="shared" ca="1" si="134"/>
        <v>0</v>
      </c>
      <c r="BV197" s="33">
        <f t="shared" ca="1" si="144"/>
        <v>0</v>
      </c>
      <c r="BW197" s="33">
        <f t="shared" ca="1" si="135"/>
        <v>0</v>
      </c>
      <c r="BX197" s="33">
        <f t="shared" ca="1" si="136"/>
        <v>0</v>
      </c>
      <c r="BZ197" s="33">
        <f t="shared" ca="1" si="124"/>
        <v>0</v>
      </c>
      <c r="CA197" s="33">
        <f t="shared" ca="1" si="125"/>
        <v>0</v>
      </c>
      <c r="CB197" s="33">
        <f t="shared" ca="1" si="126"/>
        <v>0</v>
      </c>
      <c r="CC197" s="33">
        <f t="shared" ca="1" si="127"/>
        <v>0</v>
      </c>
      <c r="CD197" s="33">
        <f t="shared" ca="1" si="128"/>
        <v>0</v>
      </c>
      <c r="CE197" s="34">
        <f t="shared" ca="1" si="129"/>
        <v>0</v>
      </c>
      <c r="CG197" s="33">
        <f t="shared" ca="1" si="131"/>
        <v>1</v>
      </c>
      <c r="CH197" s="7"/>
      <c r="CJ197" s="34">
        <f t="shared" ca="1" si="130"/>
        <v>35</v>
      </c>
    </row>
    <row r="198" spans="1:88" x14ac:dyDescent="0.25">
      <c r="A198" s="1">
        <f t="shared" ca="1" si="101"/>
        <v>1</v>
      </c>
      <c r="B198" s="1" t="str">
        <f t="shared" ca="1" si="102"/>
        <v>Men</v>
      </c>
      <c r="C198" s="1">
        <f t="shared" ca="1" si="103"/>
        <v>38</v>
      </c>
      <c r="D198" s="1">
        <f t="shared" ca="1" si="104"/>
        <v>3</v>
      </c>
      <c r="E198" s="1" t="str">
        <f t="shared" ca="1" si="105"/>
        <v>Teaching</v>
      </c>
      <c r="F198" s="1">
        <f t="shared" ca="1" si="106"/>
        <v>1</v>
      </c>
      <c r="G198" s="1" t="str">
        <f t="shared" ca="1" si="107"/>
        <v>Doctor</v>
      </c>
      <c r="H198" s="1">
        <f t="shared" ca="1" si="108"/>
        <v>1</v>
      </c>
      <c r="I198" s="1">
        <f t="shared" ca="1" si="100"/>
        <v>1</v>
      </c>
      <c r="J198" s="1">
        <f t="shared" ca="1" si="109"/>
        <v>15791</v>
      </c>
      <c r="K198" s="1">
        <f t="shared" ca="1" si="110"/>
        <v>6</v>
      </c>
      <c r="L198" s="1" t="str">
        <f t="shared" ca="1" si="111"/>
        <v>Bhandup Station road</v>
      </c>
      <c r="M198" s="1">
        <f t="shared" ca="1" si="137"/>
        <v>94746</v>
      </c>
      <c r="N198" s="1">
        <f t="shared" ca="1" si="112"/>
        <v>10701.075930401797</v>
      </c>
      <c r="O198" s="1">
        <f t="shared" ca="1" si="138"/>
        <v>14719.59414055388</v>
      </c>
      <c r="P198" s="1">
        <f t="shared" ca="1" si="113"/>
        <v>12190</v>
      </c>
      <c r="Q198" s="1">
        <f t="shared" ca="1" si="139"/>
        <v>5431.4955445143814</v>
      </c>
      <c r="R198">
        <f t="shared" ca="1" si="140"/>
        <v>9839.586416006332</v>
      </c>
      <c r="S198" s="1">
        <f t="shared" ca="1" si="141"/>
        <v>119305.18055656021</v>
      </c>
      <c r="T198" s="1">
        <f t="shared" ca="1" si="142"/>
        <v>28322.571474916182</v>
      </c>
      <c r="U198" s="1">
        <f t="shared" ca="1" si="143"/>
        <v>90982.609081644026</v>
      </c>
      <c r="X198" s="33">
        <f t="shared" ca="1" si="115"/>
        <v>0</v>
      </c>
      <c r="Y198" s="33">
        <f t="shared" ca="1" si="116"/>
        <v>1</v>
      </c>
      <c r="Z198" s="33"/>
      <c r="AA198" s="33"/>
      <c r="AO198" s="33">
        <f t="shared" ca="1" si="117"/>
        <v>0</v>
      </c>
      <c r="AP198" s="33">
        <f t="shared" ca="1" si="118"/>
        <v>0</v>
      </c>
      <c r="AQ198" s="33">
        <f t="shared" ca="1" si="119"/>
        <v>0</v>
      </c>
      <c r="AR198" s="33">
        <f t="shared" ca="1" si="120"/>
        <v>1</v>
      </c>
      <c r="AS198" s="33">
        <f t="shared" ca="1" si="121"/>
        <v>0</v>
      </c>
      <c r="AT198" s="34">
        <f t="shared" ca="1" si="122"/>
        <v>0</v>
      </c>
      <c r="AU198" s="33"/>
      <c r="AV198" s="1"/>
      <c r="AW198" s="1"/>
      <c r="AX198" s="1"/>
      <c r="AY198" s="1"/>
      <c r="AZ198" s="1"/>
      <c r="BD198" s="34">
        <f ca="1">Table1[[#This Row],[Car Value]]/Table1[[#This Row],[Cars]]</f>
        <v>14719.59414055388</v>
      </c>
      <c r="BG198" s="34">
        <f t="shared" ca="1" si="123"/>
        <v>0</v>
      </c>
      <c r="BN198" s="16">
        <f ca="1">Table1[[#This Row],[Mortage Value]]/Table1[[#This Row],[Value of House]]</f>
        <v>0.11294488348217126</v>
      </c>
      <c r="BO198" s="1">
        <f t="shared" ca="1" si="114"/>
        <v>1</v>
      </c>
      <c r="BP198" s="1"/>
      <c r="BS198" s="33">
        <f t="shared" ca="1" si="132"/>
        <v>30244</v>
      </c>
      <c r="BT198" s="33">
        <f t="shared" ca="1" si="133"/>
        <v>0</v>
      </c>
      <c r="BU198" s="33">
        <f t="shared" ca="1" si="134"/>
        <v>0</v>
      </c>
      <c r="BV198" s="33">
        <f t="shared" ca="1" si="144"/>
        <v>0</v>
      </c>
      <c r="BW198" s="33">
        <f t="shared" ca="1" si="135"/>
        <v>0</v>
      </c>
      <c r="BX198" s="33">
        <f t="shared" ca="1" si="136"/>
        <v>0</v>
      </c>
      <c r="BZ198" s="33">
        <f t="shared" ca="1" si="124"/>
        <v>0</v>
      </c>
      <c r="CA198" s="33">
        <f t="shared" ca="1" si="125"/>
        <v>0</v>
      </c>
      <c r="CB198" s="33">
        <f t="shared" ca="1" si="126"/>
        <v>0</v>
      </c>
      <c r="CC198" s="33">
        <f t="shared" ca="1" si="127"/>
        <v>30244</v>
      </c>
      <c r="CD198" s="33">
        <f t="shared" ca="1" si="128"/>
        <v>0</v>
      </c>
      <c r="CE198" s="34">
        <f t="shared" ca="1" si="129"/>
        <v>0</v>
      </c>
      <c r="CG198" s="33">
        <f t="shared" ca="1" si="131"/>
        <v>1</v>
      </c>
      <c r="CH198" s="7"/>
      <c r="CJ198" s="34">
        <f t="shared" ca="1" si="130"/>
        <v>42</v>
      </c>
    </row>
    <row r="199" spans="1:88" x14ac:dyDescent="0.25">
      <c r="A199" s="1">
        <f t="shared" ca="1" si="101"/>
        <v>1</v>
      </c>
      <c r="B199" s="1" t="str">
        <f t="shared" ca="1" si="102"/>
        <v>Men</v>
      </c>
      <c r="C199" s="1">
        <f t="shared" ca="1" si="103"/>
        <v>33</v>
      </c>
      <c r="D199" s="1">
        <f t="shared" ca="1" si="104"/>
        <v>3</v>
      </c>
      <c r="E199" s="1" t="str">
        <f t="shared" ca="1" si="105"/>
        <v>Teaching</v>
      </c>
      <c r="F199" s="1">
        <f t="shared" ca="1" si="106"/>
        <v>2</v>
      </c>
      <c r="G199" s="1" t="str">
        <f t="shared" ca="1" si="107"/>
        <v>Civil Engineering</v>
      </c>
      <c r="H199" s="1">
        <f t="shared" ca="1" si="108"/>
        <v>0</v>
      </c>
      <c r="I199" s="1">
        <f t="shared" ref="I199:I262" ca="1" si="145">RANDBETWEEN(1,2)</f>
        <v>1</v>
      </c>
      <c r="J199" s="1">
        <f t="shared" ca="1" si="109"/>
        <v>34207</v>
      </c>
      <c r="K199" s="1">
        <f t="shared" ca="1" si="110"/>
        <v>1</v>
      </c>
      <c r="L199" s="1" t="str">
        <f t="shared" ca="1" si="111"/>
        <v>Ganesh Nagar</v>
      </c>
      <c r="M199" s="1">
        <f t="shared" ca="1" si="137"/>
        <v>102621</v>
      </c>
      <c r="N199" s="1">
        <f t="shared" ca="1" si="112"/>
        <v>99690.998966441839</v>
      </c>
      <c r="O199" s="1">
        <f t="shared" ca="1" si="138"/>
        <v>16108.109234526304</v>
      </c>
      <c r="P199" s="1">
        <f t="shared" ca="1" si="113"/>
        <v>3707</v>
      </c>
      <c r="Q199" s="1">
        <f t="shared" ca="1" si="139"/>
        <v>36882.689635972289</v>
      </c>
      <c r="R199">
        <f t="shared" ca="1" si="140"/>
        <v>11697.403506607718</v>
      </c>
      <c r="S199" s="1">
        <f t="shared" ca="1" si="141"/>
        <v>130426.51274113402</v>
      </c>
      <c r="T199" s="1">
        <f t="shared" ca="1" si="142"/>
        <v>140280.68860241413</v>
      </c>
      <c r="U199" s="1">
        <f t="shared" ca="1" si="143"/>
        <v>-9854.1758612801059</v>
      </c>
      <c r="X199" s="33">
        <f t="shared" ca="1" si="115"/>
        <v>1</v>
      </c>
      <c r="Y199" s="33">
        <f t="shared" ca="1" si="116"/>
        <v>0</v>
      </c>
      <c r="Z199" s="33"/>
      <c r="AA199" s="33"/>
      <c r="AO199" s="33">
        <f t="shared" ca="1" si="117"/>
        <v>1</v>
      </c>
      <c r="AP199" s="33">
        <f t="shared" ca="1" si="118"/>
        <v>0</v>
      </c>
      <c r="AQ199" s="33">
        <f t="shared" ca="1" si="119"/>
        <v>0</v>
      </c>
      <c r="AR199" s="33">
        <f t="shared" ca="1" si="120"/>
        <v>0</v>
      </c>
      <c r="AS199" s="33">
        <f t="shared" ca="1" si="121"/>
        <v>0</v>
      </c>
      <c r="AT199" s="34">
        <f t="shared" ca="1" si="122"/>
        <v>0</v>
      </c>
      <c r="AU199" s="33"/>
      <c r="AV199" s="1"/>
      <c r="AW199" s="1"/>
      <c r="AX199" s="1"/>
      <c r="AY199" s="1"/>
      <c r="AZ199" s="1"/>
      <c r="BD199" s="34">
        <f ca="1">Table1[[#This Row],[Car Value]]/Table1[[#This Row],[Cars]]</f>
        <v>16108.109234526304</v>
      </c>
      <c r="BG199" s="34">
        <f t="shared" ca="1" si="123"/>
        <v>0</v>
      </c>
      <c r="BN199" s="16">
        <f ca="1">Table1[[#This Row],[Mortage Value]]/Table1[[#This Row],[Value of House]]</f>
        <v>0.97144832896231603</v>
      </c>
      <c r="BO199" s="1">
        <f t="shared" ca="1" si="114"/>
        <v>0</v>
      </c>
      <c r="BP199" s="1"/>
      <c r="BS199" s="33">
        <f t="shared" ca="1" si="132"/>
        <v>0</v>
      </c>
      <c r="BT199" s="33">
        <f t="shared" ca="1" si="133"/>
        <v>0</v>
      </c>
      <c r="BU199" s="33">
        <f t="shared" ca="1" si="134"/>
        <v>0</v>
      </c>
      <c r="BV199" s="33">
        <f t="shared" ca="1" si="144"/>
        <v>15791</v>
      </c>
      <c r="BW199" s="33">
        <f t="shared" ca="1" si="135"/>
        <v>0</v>
      </c>
      <c r="BX199" s="33">
        <f t="shared" ca="1" si="136"/>
        <v>0</v>
      </c>
      <c r="BZ199" s="33">
        <f t="shared" ca="1" si="124"/>
        <v>15791</v>
      </c>
      <c r="CA199" s="33">
        <f t="shared" ca="1" si="125"/>
        <v>0</v>
      </c>
      <c r="CB199" s="33">
        <f t="shared" ca="1" si="126"/>
        <v>0</v>
      </c>
      <c r="CC199" s="33">
        <f t="shared" ca="1" si="127"/>
        <v>0</v>
      </c>
      <c r="CD199" s="33">
        <f t="shared" ca="1" si="128"/>
        <v>0</v>
      </c>
      <c r="CE199" s="34">
        <f t="shared" ca="1" si="129"/>
        <v>0</v>
      </c>
      <c r="CG199" s="33">
        <f t="shared" ca="1" si="131"/>
        <v>1</v>
      </c>
      <c r="CH199" s="7"/>
      <c r="CJ199" s="34">
        <f t="shared" ca="1" si="130"/>
        <v>42</v>
      </c>
    </row>
    <row r="200" spans="1:88" x14ac:dyDescent="0.25">
      <c r="A200" s="1">
        <f t="shared" ref="A200:A263" ca="1" si="146">RANDBETWEEN(1,2)</f>
        <v>2</v>
      </c>
      <c r="B200" s="1" t="str">
        <f t="shared" ref="B200:B263" ca="1" si="147">IF(A200=1,"Men","Women")</f>
        <v>Women</v>
      </c>
      <c r="C200" s="1">
        <f t="shared" ref="C200:C263" ca="1" si="148">RANDBETWEEN(25,45)</f>
        <v>38</v>
      </c>
      <c r="D200" s="1">
        <f t="shared" ref="D200:D263" ca="1" si="149">RANDBETWEEN(1,6)</f>
        <v>6</v>
      </c>
      <c r="E200" s="1" t="str">
        <f t="shared" ref="E200:E263" ca="1" si="150">VLOOKUP(D200,$AB$7:$AC$12,2)</f>
        <v>Architecture</v>
      </c>
      <c r="F200" s="1">
        <f t="shared" ref="F200:F263" ca="1" si="151">RANDBETWEEN(1,6)</f>
        <v>2</v>
      </c>
      <c r="G200" s="1" t="str">
        <f t="shared" ref="G200:G263" ca="1" si="152">VLOOKUP(F200,$AE$7:$AF$12,2)</f>
        <v>Civil Engineering</v>
      </c>
      <c r="H200" s="1">
        <f t="shared" ref="H200:H263" ca="1" si="153">RANDBETWEEN(0,4)</f>
        <v>0</v>
      </c>
      <c r="I200" s="1">
        <f t="shared" ca="1" si="145"/>
        <v>1</v>
      </c>
      <c r="J200" s="1">
        <f t="shared" ref="J200:J263" ca="1" si="154">RANDBETWEEN(15000,35000)</f>
        <v>26830</v>
      </c>
      <c r="K200" s="1">
        <f t="shared" ref="K200:K263" ca="1" si="155">RANDBETWEEN(1,7)</f>
        <v>5</v>
      </c>
      <c r="L200" s="1" t="str">
        <f t="shared" ref="L200:L263" ca="1" si="156">VLOOKUP(K200,$AH$7:$AI$13,2)</f>
        <v>Shivaji Talao</v>
      </c>
      <c r="M200" s="1">
        <f t="shared" ca="1" si="137"/>
        <v>160980</v>
      </c>
      <c r="N200" s="1">
        <f t="shared" ref="N200:N263" ca="1" si="157">RAND()*M200</f>
        <v>62596.479479639391</v>
      </c>
      <c r="O200" s="1">
        <f t="shared" ca="1" si="138"/>
        <v>17975.267095524279</v>
      </c>
      <c r="P200" s="1">
        <f t="shared" ref="P200:P263" ca="1" si="158">RANDBETWEEN(0,O200)</f>
        <v>13162</v>
      </c>
      <c r="Q200" s="1">
        <f t="shared" ca="1" si="139"/>
        <v>24162.913865526003</v>
      </c>
      <c r="R200">
        <f t="shared" ca="1" si="140"/>
        <v>8263.7094757299183</v>
      </c>
      <c r="S200" s="1">
        <f t="shared" ca="1" si="141"/>
        <v>187218.9765712542</v>
      </c>
      <c r="T200" s="1">
        <f t="shared" ca="1" si="142"/>
        <v>99921.393345165387</v>
      </c>
      <c r="U200" s="1">
        <f t="shared" ca="1" si="143"/>
        <v>87297.583226088813</v>
      </c>
      <c r="X200" s="33">
        <f t="shared" ca="1" si="115"/>
        <v>1</v>
      </c>
      <c r="Y200" s="33">
        <f t="shared" ca="1" si="116"/>
        <v>0</v>
      </c>
      <c r="Z200" s="33"/>
      <c r="AA200" s="33"/>
      <c r="AO200" s="33">
        <f t="shared" ca="1" si="117"/>
        <v>1</v>
      </c>
      <c r="AP200" s="33">
        <f t="shared" ca="1" si="118"/>
        <v>0</v>
      </c>
      <c r="AQ200" s="33">
        <f t="shared" ca="1" si="119"/>
        <v>0</v>
      </c>
      <c r="AR200" s="33">
        <f t="shared" ca="1" si="120"/>
        <v>0</v>
      </c>
      <c r="AS200" s="33">
        <f t="shared" ca="1" si="121"/>
        <v>0</v>
      </c>
      <c r="AT200" s="34">
        <f t="shared" ca="1" si="122"/>
        <v>0</v>
      </c>
      <c r="AU200" s="33"/>
      <c r="AV200" s="1"/>
      <c r="AW200" s="1"/>
      <c r="AX200" s="1"/>
      <c r="AY200" s="1"/>
      <c r="AZ200" s="1"/>
      <c r="BD200" s="34">
        <f ca="1">Table1[[#This Row],[Car Value]]/Table1[[#This Row],[Cars]]</f>
        <v>17975.267095524279</v>
      </c>
      <c r="BG200" s="34">
        <f t="shared" ca="1" si="123"/>
        <v>0</v>
      </c>
      <c r="BN200" s="16">
        <f ca="1">Table1[[#This Row],[Mortage Value]]/Table1[[#This Row],[Value of House]]</f>
        <v>0.3888463130801304</v>
      </c>
      <c r="BO200" s="1">
        <f t="shared" ref="BO200:BO263" ca="1" si="159">IF(BN200&lt;$BP$7,1,0)</f>
        <v>0</v>
      </c>
      <c r="BP200" s="1"/>
      <c r="BS200" s="33">
        <f t="shared" ca="1" si="132"/>
        <v>34207</v>
      </c>
      <c r="BT200" s="33">
        <f t="shared" ca="1" si="133"/>
        <v>0</v>
      </c>
      <c r="BU200" s="33">
        <f t="shared" ca="1" si="134"/>
        <v>0</v>
      </c>
      <c r="BV200" s="33">
        <f t="shared" ca="1" si="144"/>
        <v>0</v>
      </c>
      <c r="BW200" s="33">
        <f t="shared" ca="1" si="135"/>
        <v>0</v>
      </c>
      <c r="BX200" s="33">
        <f t="shared" ca="1" si="136"/>
        <v>0</v>
      </c>
      <c r="BZ200" s="33">
        <f t="shared" ca="1" si="124"/>
        <v>34207</v>
      </c>
      <c r="CA200" s="33">
        <f t="shared" ca="1" si="125"/>
        <v>0</v>
      </c>
      <c r="CB200" s="33">
        <f t="shared" ca="1" si="126"/>
        <v>0</v>
      </c>
      <c r="CC200" s="33">
        <f t="shared" ca="1" si="127"/>
        <v>0</v>
      </c>
      <c r="CD200" s="33">
        <f t="shared" ca="1" si="128"/>
        <v>0</v>
      </c>
      <c r="CE200" s="34">
        <f t="shared" ca="1" si="129"/>
        <v>0</v>
      </c>
      <c r="CG200" s="33">
        <f t="shared" ca="1" si="131"/>
        <v>1</v>
      </c>
      <c r="CH200" s="7"/>
      <c r="CJ200" s="34">
        <f t="shared" ca="1" si="130"/>
        <v>38</v>
      </c>
    </row>
    <row r="201" spans="1:88" x14ac:dyDescent="0.25">
      <c r="A201" s="1">
        <f t="shared" ca="1" si="146"/>
        <v>2</v>
      </c>
      <c r="B201" s="1" t="str">
        <f t="shared" ca="1" si="147"/>
        <v>Women</v>
      </c>
      <c r="C201" s="1">
        <f t="shared" ca="1" si="148"/>
        <v>43</v>
      </c>
      <c r="D201" s="1">
        <f t="shared" ca="1" si="149"/>
        <v>5</v>
      </c>
      <c r="E201" s="1" t="str">
        <f t="shared" ca="1" si="150"/>
        <v xml:space="preserve">General work </v>
      </c>
      <c r="F201" s="1">
        <f t="shared" ca="1" si="151"/>
        <v>6</v>
      </c>
      <c r="G201" s="1" t="str">
        <f t="shared" ca="1" si="152"/>
        <v>Architech</v>
      </c>
      <c r="H201" s="1">
        <f t="shared" ca="1" si="153"/>
        <v>3</v>
      </c>
      <c r="I201" s="1">
        <f t="shared" ca="1" si="145"/>
        <v>2</v>
      </c>
      <c r="J201" s="1">
        <f t="shared" ca="1" si="154"/>
        <v>20531</v>
      </c>
      <c r="K201" s="1">
        <f t="shared" ca="1" si="155"/>
        <v>7</v>
      </c>
      <c r="L201" s="1" t="str">
        <f t="shared" ca="1" si="156"/>
        <v>Tank Road</v>
      </c>
      <c r="M201" s="1">
        <f t="shared" ca="1" si="137"/>
        <v>102655</v>
      </c>
      <c r="N201" s="1">
        <f t="shared" ca="1" si="157"/>
        <v>80673.810409765705</v>
      </c>
      <c r="O201" s="1">
        <f t="shared" ca="1" si="138"/>
        <v>10722.027091302085</v>
      </c>
      <c r="P201" s="1">
        <f t="shared" ca="1" si="158"/>
        <v>6705</v>
      </c>
      <c r="Q201" s="1">
        <f t="shared" ca="1" si="139"/>
        <v>12888.35190205447</v>
      </c>
      <c r="R201">
        <f t="shared" ca="1" si="140"/>
        <v>13852.020895318428</v>
      </c>
      <c r="S201" s="1">
        <f t="shared" ca="1" si="141"/>
        <v>127229.04798662051</v>
      </c>
      <c r="T201" s="1">
        <f t="shared" ca="1" si="142"/>
        <v>100267.16231182017</v>
      </c>
      <c r="U201" s="1">
        <f t="shared" ca="1" si="143"/>
        <v>26961.885674800345</v>
      </c>
      <c r="X201" s="33">
        <f t="shared" ref="X201:X264" ca="1" si="160">IF(B200="Men",1,0)</f>
        <v>0</v>
      </c>
      <c r="Y201" s="33">
        <f t="shared" ref="Y201:Y264" ca="1" si="161">IF(B200="Women",1,0)</f>
        <v>1</v>
      </c>
      <c r="Z201" s="33"/>
      <c r="AA201" s="33"/>
      <c r="AO201" s="33">
        <f t="shared" ref="AO201:AO264" ca="1" si="162">IF(E200="Teaching",1,0)</f>
        <v>0</v>
      </c>
      <c r="AP201" s="33">
        <f t="shared" ref="AP201:AP264" ca="1" si="163">IF(E200="IT",1,0)</f>
        <v>0</v>
      </c>
      <c r="AQ201" s="33">
        <f t="shared" ref="AQ201:AQ264" ca="1" si="164">IF(E200="Health",1,0)</f>
        <v>0</v>
      </c>
      <c r="AR201" s="33">
        <f t="shared" ref="AR201:AR264" ca="1" si="165">IF(E200="Construction",1,0)</f>
        <v>0</v>
      </c>
      <c r="AS201" s="33">
        <f t="shared" ref="AS201:AS264" ca="1" si="166">IF(E200="Architecture",1,0)</f>
        <v>1</v>
      </c>
      <c r="AT201" s="34">
        <f t="shared" ref="AT201:AT264" ca="1" si="167">IF(E200="General Work",1,0)</f>
        <v>0</v>
      </c>
      <c r="AU201" s="33"/>
      <c r="AV201" s="1"/>
      <c r="AW201" s="1"/>
      <c r="AX201" s="1"/>
      <c r="AY201" s="1"/>
      <c r="AZ201" s="1"/>
      <c r="BD201" s="34">
        <f ca="1">Table1[[#This Row],[Car Value]]/Table1[[#This Row],[Cars]]</f>
        <v>5361.0135456510425</v>
      </c>
      <c r="BG201" s="34">
        <f t="shared" ref="BG201:BG264" ca="1" si="168">IF(Q199&gt;$BH$8,1,0)</f>
        <v>0</v>
      </c>
      <c r="BN201" s="16">
        <f ca="1">Table1[[#This Row],[Mortage Value]]/Table1[[#This Row],[Value of House]]</f>
        <v>0.78587317139706503</v>
      </c>
      <c r="BO201" s="1">
        <f t="shared" ca="1" si="159"/>
        <v>0</v>
      </c>
      <c r="BP201" s="1"/>
      <c r="BS201" s="33">
        <f t="shared" ca="1" si="132"/>
        <v>0</v>
      </c>
      <c r="BT201" s="33">
        <f t="shared" ca="1" si="133"/>
        <v>0</v>
      </c>
      <c r="BU201" s="33">
        <f t="shared" ca="1" si="134"/>
        <v>26830</v>
      </c>
      <c r="BV201" s="33">
        <f t="shared" ca="1" si="144"/>
        <v>0</v>
      </c>
      <c r="BW201" s="33">
        <f t="shared" ca="1" si="135"/>
        <v>0</v>
      </c>
      <c r="BX201" s="33">
        <f t="shared" ca="1" si="136"/>
        <v>0</v>
      </c>
      <c r="BZ201" s="33">
        <f t="shared" ref="BZ201:BZ264" ca="1" si="169">IF(E200="Teaching",J200,0)</f>
        <v>0</v>
      </c>
      <c r="CA201" s="33">
        <f t="shared" ref="CA201:CA264" ca="1" si="170">IF(E200="IT",J200,0)</f>
        <v>0</v>
      </c>
      <c r="CB201" s="33">
        <f t="shared" ref="CB201:CB264" ca="1" si="171">IF(E200="Health",J200,0)</f>
        <v>0</v>
      </c>
      <c r="CC201" s="33">
        <f t="shared" ref="CC201:CC264" ca="1" si="172">IF(E200="Construction",J200,0)</f>
        <v>0</v>
      </c>
      <c r="CD201" s="33">
        <f t="shared" ref="CD201:CD264" ca="1" si="173">IF(E200="Architecture",J200,0)</f>
        <v>26830</v>
      </c>
      <c r="CE201" s="34">
        <f t="shared" ref="CE201:CE264" ca="1" si="174">IF(E200="General Work",J200,0)</f>
        <v>0</v>
      </c>
      <c r="CG201" s="33">
        <f t="shared" ca="1" si="131"/>
        <v>1</v>
      </c>
      <c r="CH201" s="7"/>
      <c r="CJ201" s="34">
        <f t="shared" ref="CJ201:CJ264" ca="1" si="175">IF(U199&gt;CK199,C199,0)</f>
        <v>0</v>
      </c>
    </row>
    <row r="202" spans="1:88" x14ac:dyDescent="0.25">
      <c r="A202" s="1">
        <f t="shared" ca="1" si="146"/>
        <v>1</v>
      </c>
      <c r="B202" s="1" t="str">
        <f t="shared" ca="1" si="147"/>
        <v>Men</v>
      </c>
      <c r="C202" s="1">
        <f t="shared" ca="1" si="148"/>
        <v>40</v>
      </c>
      <c r="D202" s="1">
        <f t="shared" ca="1" si="149"/>
        <v>3</v>
      </c>
      <c r="E202" s="1" t="str">
        <f t="shared" ca="1" si="150"/>
        <v>Teaching</v>
      </c>
      <c r="F202" s="1">
        <f t="shared" ca="1" si="151"/>
        <v>3</v>
      </c>
      <c r="G202" s="1" t="str">
        <f t="shared" ca="1" si="152"/>
        <v>B.ED</v>
      </c>
      <c r="H202" s="1">
        <f t="shared" ca="1" si="153"/>
        <v>4</v>
      </c>
      <c r="I202" s="1">
        <f t="shared" ca="1" si="145"/>
        <v>1</v>
      </c>
      <c r="J202" s="1">
        <f t="shared" ca="1" si="154"/>
        <v>27655</v>
      </c>
      <c r="K202" s="1">
        <f t="shared" ca="1" si="155"/>
        <v>3</v>
      </c>
      <c r="L202" s="1" t="str">
        <f t="shared" ca="1" si="156"/>
        <v>Nardas Nagar</v>
      </c>
      <c r="M202" s="1">
        <f t="shared" ca="1" si="137"/>
        <v>110620</v>
      </c>
      <c r="N202" s="1">
        <f t="shared" ca="1" si="157"/>
        <v>61946.085253609228</v>
      </c>
      <c r="O202" s="1">
        <f t="shared" ca="1" si="138"/>
        <v>22779.793288702462</v>
      </c>
      <c r="P202" s="1">
        <f t="shared" ca="1" si="158"/>
        <v>12062</v>
      </c>
      <c r="Q202" s="1">
        <f t="shared" ca="1" si="139"/>
        <v>54033.34380492389</v>
      </c>
      <c r="R202">
        <f t="shared" ca="1" si="140"/>
        <v>4084.089439141916</v>
      </c>
      <c r="S202" s="1">
        <f t="shared" ca="1" si="141"/>
        <v>137483.88272784438</v>
      </c>
      <c r="T202" s="1">
        <f t="shared" ca="1" si="142"/>
        <v>128041.42905853312</v>
      </c>
      <c r="U202" s="1">
        <f t="shared" ca="1" si="143"/>
        <v>9442.4536693112605</v>
      </c>
      <c r="X202" s="33">
        <f t="shared" ca="1" si="160"/>
        <v>0</v>
      </c>
      <c r="Y202" s="33">
        <f t="shared" ca="1" si="161"/>
        <v>1</v>
      </c>
      <c r="Z202" s="33"/>
      <c r="AA202" s="33"/>
      <c r="AO202" s="33">
        <f t="shared" ca="1" si="162"/>
        <v>0</v>
      </c>
      <c r="AP202" s="33">
        <f t="shared" ca="1" si="163"/>
        <v>0</v>
      </c>
      <c r="AQ202" s="33">
        <f t="shared" ca="1" si="164"/>
        <v>0</v>
      </c>
      <c r="AR202" s="33">
        <f t="shared" ca="1" si="165"/>
        <v>0</v>
      </c>
      <c r="AS202" s="33">
        <f t="shared" ca="1" si="166"/>
        <v>0</v>
      </c>
      <c r="AT202" s="34">
        <f t="shared" ca="1" si="167"/>
        <v>0</v>
      </c>
      <c r="AU202" s="33"/>
      <c r="AV202" s="1"/>
      <c r="AW202" s="1"/>
      <c r="AX202" s="1"/>
      <c r="AY202" s="1"/>
      <c r="AZ202" s="1"/>
      <c r="BD202" s="34">
        <f ca="1">Table1[[#This Row],[Car Value]]/Table1[[#This Row],[Cars]]</f>
        <v>22779.793288702462</v>
      </c>
      <c r="BG202" s="34">
        <f t="shared" ca="1" si="168"/>
        <v>0</v>
      </c>
      <c r="BN202" s="16">
        <f ca="1">Table1[[#This Row],[Mortage Value]]/Table1[[#This Row],[Value of House]]</f>
        <v>0.55998992274099824</v>
      </c>
      <c r="BO202" s="1">
        <f t="shared" ca="1" si="159"/>
        <v>0</v>
      </c>
      <c r="BP202" s="1"/>
      <c r="BS202" s="33">
        <f t="shared" ca="1" si="132"/>
        <v>0</v>
      </c>
      <c r="BT202" s="33">
        <f t="shared" ca="1" si="133"/>
        <v>20531</v>
      </c>
      <c r="BU202" s="33">
        <f t="shared" ca="1" si="134"/>
        <v>0</v>
      </c>
      <c r="BV202" s="33">
        <f t="shared" ca="1" si="144"/>
        <v>0</v>
      </c>
      <c r="BW202" s="33">
        <f t="shared" ca="1" si="135"/>
        <v>0</v>
      </c>
      <c r="BX202" s="33">
        <f t="shared" ca="1" si="136"/>
        <v>0</v>
      </c>
      <c r="BZ202" s="33">
        <f t="shared" ca="1" si="169"/>
        <v>0</v>
      </c>
      <c r="CA202" s="33">
        <f t="shared" ca="1" si="170"/>
        <v>0</v>
      </c>
      <c r="CB202" s="33">
        <f t="shared" ca="1" si="171"/>
        <v>0</v>
      </c>
      <c r="CC202" s="33">
        <f t="shared" ca="1" si="172"/>
        <v>0</v>
      </c>
      <c r="CD202" s="33">
        <f t="shared" ca="1" si="173"/>
        <v>0</v>
      </c>
      <c r="CE202" s="34">
        <f t="shared" ca="1" si="174"/>
        <v>0</v>
      </c>
      <c r="CG202" s="33">
        <f t="shared" ref="CG202:CG265" ca="1" si="176">IF(T199&gt;J199,1,0)</f>
        <v>1</v>
      </c>
      <c r="CH202" s="7"/>
      <c r="CJ202" s="34">
        <f t="shared" ca="1" si="175"/>
        <v>38</v>
      </c>
    </row>
    <row r="203" spans="1:88" x14ac:dyDescent="0.25">
      <c r="A203" s="1">
        <f t="shared" ca="1" si="146"/>
        <v>1</v>
      </c>
      <c r="B203" s="1" t="str">
        <f t="shared" ca="1" si="147"/>
        <v>Men</v>
      </c>
      <c r="C203" s="1">
        <f t="shared" ca="1" si="148"/>
        <v>40</v>
      </c>
      <c r="D203" s="1">
        <f t="shared" ca="1" si="149"/>
        <v>5</v>
      </c>
      <c r="E203" s="1" t="str">
        <f t="shared" ca="1" si="150"/>
        <v xml:space="preserve">General work </v>
      </c>
      <c r="F203" s="1">
        <f t="shared" ca="1" si="151"/>
        <v>2</v>
      </c>
      <c r="G203" s="1" t="str">
        <f t="shared" ca="1" si="152"/>
        <v>Civil Engineering</v>
      </c>
      <c r="H203" s="1">
        <f t="shared" ca="1" si="153"/>
        <v>0</v>
      </c>
      <c r="I203" s="1">
        <f t="shared" ca="1" si="145"/>
        <v>1</v>
      </c>
      <c r="J203" s="1">
        <f t="shared" ca="1" si="154"/>
        <v>20541</v>
      </c>
      <c r="K203" s="1">
        <f t="shared" ca="1" si="155"/>
        <v>4</v>
      </c>
      <c r="L203" s="1" t="str">
        <f t="shared" ca="1" si="156"/>
        <v>Sarvoday Nagar</v>
      </c>
      <c r="M203" s="1">
        <f t="shared" ca="1" si="137"/>
        <v>61623</v>
      </c>
      <c r="N203" s="1">
        <f t="shared" ca="1" si="157"/>
        <v>10103.0409490442</v>
      </c>
      <c r="O203" s="1">
        <f t="shared" ca="1" si="138"/>
        <v>3379.5388577927242</v>
      </c>
      <c r="P203" s="1">
        <f t="shared" ca="1" si="158"/>
        <v>3052</v>
      </c>
      <c r="Q203" s="1">
        <f t="shared" ca="1" si="139"/>
        <v>34532.012803758182</v>
      </c>
      <c r="R203">
        <f t="shared" ca="1" si="140"/>
        <v>2010.2523139543177</v>
      </c>
      <c r="S203" s="1">
        <f t="shared" ca="1" si="141"/>
        <v>67012.791171747042</v>
      </c>
      <c r="T203" s="1">
        <f t="shared" ca="1" si="142"/>
        <v>47687.053752802385</v>
      </c>
      <c r="U203" s="1">
        <f t="shared" ca="1" si="143"/>
        <v>19325.737418944656</v>
      </c>
      <c r="X203" s="33">
        <f t="shared" ca="1" si="160"/>
        <v>1</v>
      </c>
      <c r="Y203" s="33">
        <f t="shared" ca="1" si="161"/>
        <v>0</v>
      </c>
      <c r="Z203" s="33"/>
      <c r="AA203" s="33"/>
      <c r="AO203" s="33">
        <f t="shared" ca="1" si="162"/>
        <v>1</v>
      </c>
      <c r="AP203" s="33">
        <f t="shared" ca="1" si="163"/>
        <v>0</v>
      </c>
      <c r="AQ203" s="33">
        <f t="shared" ca="1" si="164"/>
        <v>0</v>
      </c>
      <c r="AR203" s="33">
        <f t="shared" ca="1" si="165"/>
        <v>0</v>
      </c>
      <c r="AS203" s="33">
        <f t="shared" ca="1" si="166"/>
        <v>0</v>
      </c>
      <c r="AT203" s="34">
        <f t="shared" ca="1" si="167"/>
        <v>0</v>
      </c>
      <c r="AU203" s="33"/>
      <c r="AV203" s="1"/>
      <c r="AW203" s="1"/>
      <c r="AX203" s="1"/>
      <c r="AY203" s="1"/>
      <c r="AZ203" s="1"/>
      <c r="BD203" s="34">
        <f ca="1">Table1[[#This Row],[Car Value]]/Table1[[#This Row],[Cars]]</f>
        <v>3379.5388577927242</v>
      </c>
      <c r="BG203" s="34">
        <f t="shared" ca="1" si="168"/>
        <v>0</v>
      </c>
      <c r="BN203" s="16">
        <f ca="1">Table1[[#This Row],[Mortage Value]]/Table1[[#This Row],[Value of House]]</f>
        <v>0.16394919022190091</v>
      </c>
      <c r="BO203" s="1">
        <f t="shared" ca="1" si="159"/>
        <v>1</v>
      </c>
      <c r="BP203" s="1"/>
      <c r="BS203" s="33">
        <f t="shared" ref="BS203:BS266" ca="1" si="177">IF(L202="Ganesh Nagar",J202,0)</f>
        <v>0</v>
      </c>
      <c r="BT203" s="33">
        <f t="shared" ref="BT203:BT266" ca="1" si="178">IF(L202="Tank Road",J202,0)</f>
        <v>0</v>
      </c>
      <c r="BU203" s="33">
        <f t="shared" ref="BU203:BU266" ca="1" si="179">IF(L202="Shivaji Talao",J202,0)</f>
        <v>0</v>
      </c>
      <c r="BV203" s="33">
        <f t="shared" ca="1" si="144"/>
        <v>0</v>
      </c>
      <c r="BW203" s="33">
        <f t="shared" ref="BW203:BW266" ca="1" si="180">IF(L202="Sarvoday Nagar",J202,0)</f>
        <v>0</v>
      </c>
      <c r="BX203" s="33">
        <f t="shared" ref="BX203:BX266" ca="1" si="181">IF(L202="Nardas Nagar",J202,0)</f>
        <v>27655</v>
      </c>
      <c r="BZ203" s="33">
        <f t="shared" ca="1" si="169"/>
        <v>27655</v>
      </c>
      <c r="CA203" s="33">
        <f t="shared" ca="1" si="170"/>
        <v>0</v>
      </c>
      <c r="CB203" s="33">
        <f t="shared" ca="1" si="171"/>
        <v>0</v>
      </c>
      <c r="CC203" s="33">
        <f t="shared" ca="1" si="172"/>
        <v>0</v>
      </c>
      <c r="CD203" s="33">
        <f t="shared" ca="1" si="173"/>
        <v>0</v>
      </c>
      <c r="CE203" s="34">
        <f t="shared" ca="1" si="174"/>
        <v>0</v>
      </c>
      <c r="CG203" s="33">
        <f t="shared" ca="1" si="176"/>
        <v>1</v>
      </c>
      <c r="CH203" s="7"/>
      <c r="CJ203" s="34">
        <f t="shared" ca="1" si="175"/>
        <v>43</v>
      </c>
    </row>
    <row r="204" spans="1:88" x14ac:dyDescent="0.25">
      <c r="A204" s="1">
        <f t="shared" ca="1" si="146"/>
        <v>1</v>
      </c>
      <c r="B204" s="1" t="str">
        <f t="shared" ca="1" si="147"/>
        <v>Men</v>
      </c>
      <c r="C204" s="1">
        <f t="shared" ca="1" si="148"/>
        <v>36</v>
      </c>
      <c r="D204" s="1">
        <f t="shared" ca="1" si="149"/>
        <v>2</v>
      </c>
      <c r="E204" s="1" t="str">
        <f t="shared" ca="1" si="150"/>
        <v>Construction</v>
      </c>
      <c r="F204" s="1">
        <f t="shared" ca="1" si="151"/>
        <v>3</v>
      </c>
      <c r="G204" s="1" t="str">
        <f t="shared" ca="1" si="152"/>
        <v>B.ED</v>
      </c>
      <c r="H204" s="1">
        <f t="shared" ca="1" si="153"/>
        <v>1</v>
      </c>
      <c r="I204" s="1">
        <f t="shared" ca="1" si="145"/>
        <v>1</v>
      </c>
      <c r="J204" s="1">
        <f t="shared" ca="1" si="154"/>
        <v>26067</v>
      </c>
      <c r="K204" s="1">
        <f t="shared" ca="1" si="155"/>
        <v>4</v>
      </c>
      <c r="L204" s="1" t="str">
        <f t="shared" ca="1" si="156"/>
        <v>Sarvoday Nagar</v>
      </c>
      <c r="M204" s="1">
        <f t="shared" ca="1" si="137"/>
        <v>104268</v>
      </c>
      <c r="N204" s="1">
        <f t="shared" ca="1" si="157"/>
        <v>77947.576738581789</v>
      </c>
      <c r="O204" s="1">
        <f t="shared" ca="1" si="138"/>
        <v>7123.2514915767806</v>
      </c>
      <c r="P204" s="1">
        <f t="shared" ca="1" si="158"/>
        <v>3307</v>
      </c>
      <c r="Q204" s="1">
        <f t="shared" ca="1" si="139"/>
        <v>29809.778579635764</v>
      </c>
      <c r="R204">
        <f t="shared" ca="1" si="140"/>
        <v>28524.817068190856</v>
      </c>
      <c r="S204" s="1">
        <f t="shared" ca="1" si="141"/>
        <v>139916.06855976765</v>
      </c>
      <c r="T204" s="1">
        <f t="shared" ca="1" si="142"/>
        <v>111064.35531821755</v>
      </c>
      <c r="U204" s="1">
        <f t="shared" ca="1" si="143"/>
        <v>28851.713241550096</v>
      </c>
      <c r="X204" s="33">
        <f t="shared" ca="1" si="160"/>
        <v>1</v>
      </c>
      <c r="Y204" s="33">
        <f t="shared" ca="1" si="161"/>
        <v>0</v>
      </c>
      <c r="Z204" s="33"/>
      <c r="AA204" s="33"/>
      <c r="AO204" s="33">
        <f t="shared" ca="1" si="162"/>
        <v>0</v>
      </c>
      <c r="AP204" s="33">
        <f t="shared" ca="1" si="163"/>
        <v>0</v>
      </c>
      <c r="AQ204" s="33">
        <f t="shared" ca="1" si="164"/>
        <v>0</v>
      </c>
      <c r="AR204" s="33">
        <f t="shared" ca="1" si="165"/>
        <v>0</v>
      </c>
      <c r="AS204" s="33">
        <f t="shared" ca="1" si="166"/>
        <v>0</v>
      </c>
      <c r="AT204" s="34">
        <f t="shared" ca="1" si="167"/>
        <v>0</v>
      </c>
      <c r="AU204" s="33"/>
      <c r="AV204" s="1"/>
      <c r="AW204" s="1"/>
      <c r="AX204" s="1"/>
      <c r="AY204" s="1"/>
      <c r="AZ204" s="1"/>
      <c r="BD204" s="34">
        <f ca="1">Table1[[#This Row],[Car Value]]/Table1[[#This Row],[Cars]]</f>
        <v>7123.2514915767806</v>
      </c>
      <c r="BG204" s="34">
        <f t="shared" ca="1" si="168"/>
        <v>0</v>
      </c>
      <c r="BN204" s="16">
        <f ca="1">Table1[[#This Row],[Mortage Value]]/Table1[[#This Row],[Value of House]]</f>
        <v>0.74756950107973485</v>
      </c>
      <c r="BO204" s="1">
        <f t="shared" ca="1" si="159"/>
        <v>0</v>
      </c>
      <c r="BP204" s="1"/>
      <c r="BS204" s="33">
        <f t="shared" ca="1" si="177"/>
        <v>0</v>
      </c>
      <c r="BT204" s="33">
        <f t="shared" ca="1" si="178"/>
        <v>0</v>
      </c>
      <c r="BU204" s="33">
        <f t="shared" ca="1" si="179"/>
        <v>0</v>
      </c>
      <c r="BV204" s="33">
        <f t="shared" ca="1" si="144"/>
        <v>0</v>
      </c>
      <c r="BW204" s="33">
        <f t="shared" ca="1" si="180"/>
        <v>20541</v>
      </c>
      <c r="BX204" s="33">
        <f t="shared" ca="1" si="181"/>
        <v>0</v>
      </c>
      <c r="BZ204" s="33">
        <f t="shared" ca="1" si="169"/>
        <v>0</v>
      </c>
      <c r="CA204" s="33">
        <f t="shared" ca="1" si="170"/>
        <v>0</v>
      </c>
      <c r="CB204" s="33">
        <f t="shared" ca="1" si="171"/>
        <v>0</v>
      </c>
      <c r="CC204" s="33">
        <f t="shared" ca="1" si="172"/>
        <v>0</v>
      </c>
      <c r="CD204" s="33">
        <f t="shared" ca="1" si="173"/>
        <v>0</v>
      </c>
      <c r="CE204" s="34">
        <f t="shared" ca="1" si="174"/>
        <v>0</v>
      </c>
      <c r="CG204" s="33">
        <f t="shared" ca="1" si="176"/>
        <v>1</v>
      </c>
      <c r="CH204" s="7"/>
      <c r="CJ204" s="34">
        <f t="shared" ca="1" si="175"/>
        <v>40</v>
      </c>
    </row>
    <row r="205" spans="1:88" x14ac:dyDescent="0.25">
      <c r="A205" s="1">
        <f t="shared" ca="1" si="146"/>
        <v>1</v>
      </c>
      <c r="B205" s="1" t="str">
        <f t="shared" ca="1" si="147"/>
        <v>Men</v>
      </c>
      <c r="C205" s="1">
        <f t="shared" ca="1" si="148"/>
        <v>45</v>
      </c>
      <c r="D205" s="1">
        <f t="shared" ca="1" si="149"/>
        <v>2</v>
      </c>
      <c r="E205" s="1" t="str">
        <f t="shared" ca="1" si="150"/>
        <v>Construction</v>
      </c>
      <c r="F205" s="1">
        <f t="shared" ca="1" si="151"/>
        <v>6</v>
      </c>
      <c r="G205" s="1" t="str">
        <f t="shared" ca="1" si="152"/>
        <v>Architech</v>
      </c>
      <c r="H205" s="1">
        <f t="shared" ca="1" si="153"/>
        <v>1</v>
      </c>
      <c r="I205" s="1">
        <f t="shared" ca="1" si="145"/>
        <v>2</v>
      </c>
      <c r="J205" s="1">
        <f t="shared" ca="1" si="154"/>
        <v>18771</v>
      </c>
      <c r="K205" s="1">
        <f t="shared" ca="1" si="155"/>
        <v>3</v>
      </c>
      <c r="L205" s="1" t="str">
        <f t="shared" ca="1" si="156"/>
        <v>Nardas Nagar</v>
      </c>
      <c r="M205" s="1">
        <f t="shared" ca="1" si="137"/>
        <v>93855</v>
      </c>
      <c r="N205" s="1">
        <f t="shared" ca="1" si="157"/>
        <v>61017.960371143665</v>
      </c>
      <c r="O205" s="1">
        <f t="shared" ca="1" si="138"/>
        <v>2229.3278303749939</v>
      </c>
      <c r="P205" s="1">
        <f t="shared" ca="1" si="158"/>
        <v>996</v>
      </c>
      <c r="Q205" s="1">
        <f t="shared" ca="1" si="139"/>
        <v>13353.432537865316</v>
      </c>
      <c r="R205">
        <f t="shared" ca="1" si="140"/>
        <v>7755.0996009110977</v>
      </c>
      <c r="S205" s="1">
        <f t="shared" ca="1" si="141"/>
        <v>103839.42743128609</v>
      </c>
      <c r="T205" s="1">
        <f t="shared" ca="1" si="142"/>
        <v>75367.39290900898</v>
      </c>
      <c r="U205" s="1">
        <f t="shared" ca="1" si="143"/>
        <v>28472.034522277114</v>
      </c>
      <c r="X205" s="33">
        <f t="shared" ca="1" si="160"/>
        <v>1</v>
      </c>
      <c r="Y205" s="33">
        <f t="shared" ca="1" si="161"/>
        <v>0</v>
      </c>
      <c r="Z205" s="33"/>
      <c r="AA205" s="33"/>
      <c r="AO205" s="33">
        <f t="shared" ca="1" si="162"/>
        <v>0</v>
      </c>
      <c r="AP205" s="33">
        <f t="shared" ca="1" si="163"/>
        <v>0</v>
      </c>
      <c r="AQ205" s="33">
        <f t="shared" ca="1" si="164"/>
        <v>0</v>
      </c>
      <c r="AR205" s="33">
        <f t="shared" ca="1" si="165"/>
        <v>1</v>
      </c>
      <c r="AS205" s="33">
        <f t="shared" ca="1" si="166"/>
        <v>0</v>
      </c>
      <c r="AT205" s="34">
        <f t="shared" ca="1" si="167"/>
        <v>0</v>
      </c>
      <c r="AU205" s="33"/>
      <c r="AV205" s="1"/>
      <c r="AW205" s="1"/>
      <c r="AX205" s="1"/>
      <c r="AY205" s="1"/>
      <c r="AZ205" s="1"/>
      <c r="BD205" s="34">
        <f ca="1">Table1[[#This Row],[Car Value]]/Table1[[#This Row],[Cars]]</f>
        <v>1114.663915187497</v>
      </c>
      <c r="BG205" s="34">
        <f t="shared" ca="1" si="168"/>
        <v>0</v>
      </c>
      <c r="BN205" s="16">
        <f ca="1">Table1[[#This Row],[Mortage Value]]/Table1[[#This Row],[Value of House]]</f>
        <v>0.65013009824882706</v>
      </c>
      <c r="BO205" s="1">
        <f t="shared" ca="1" si="159"/>
        <v>0</v>
      </c>
      <c r="BP205" s="1"/>
      <c r="BS205" s="33">
        <f t="shared" ca="1" si="177"/>
        <v>0</v>
      </c>
      <c r="BT205" s="33">
        <f t="shared" ca="1" si="178"/>
        <v>0</v>
      </c>
      <c r="BU205" s="33">
        <f t="shared" ca="1" si="179"/>
        <v>0</v>
      </c>
      <c r="BV205" s="33">
        <f t="shared" ca="1" si="144"/>
        <v>0</v>
      </c>
      <c r="BW205" s="33">
        <f t="shared" ca="1" si="180"/>
        <v>26067</v>
      </c>
      <c r="BX205" s="33">
        <f t="shared" ca="1" si="181"/>
        <v>0</v>
      </c>
      <c r="BZ205" s="33">
        <f t="shared" ca="1" si="169"/>
        <v>0</v>
      </c>
      <c r="CA205" s="33">
        <f t="shared" ca="1" si="170"/>
        <v>0</v>
      </c>
      <c r="CB205" s="33">
        <f t="shared" ca="1" si="171"/>
        <v>0</v>
      </c>
      <c r="CC205" s="33">
        <f t="shared" ca="1" si="172"/>
        <v>26067</v>
      </c>
      <c r="CD205" s="33">
        <f t="shared" ca="1" si="173"/>
        <v>0</v>
      </c>
      <c r="CE205" s="34">
        <f t="shared" ca="1" si="174"/>
        <v>0</v>
      </c>
      <c r="CG205" s="33">
        <f t="shared" ca="1" si="176"/>
        <v>1</v>
      </c>
      <c r="CH205" s="7"/>
      <c r="CJ205" s="34">
        <f t="shared" ca="1" si="175"/>
        <v>40</v>
      </c>
    </row>
    <row r="206" spans="1:88" x14ac:dyDescent="0.25">
      <c r="A206" s="1">
        <f t="shared" ca="1" si="146"/>
        <v>2</v>
      </c>
      <c r="B206" s="1" t="str">
        <f t="shared" ca="1" si="147"/>
        <v>Women</v>
      </c>
      <c r="C206" s="1">
        <f t="shared" ca="1" si="148"/>
        <v>25</v>
      </c>
      <c r="D206" s="1">
        <f t="shared" ca="1" si="149"/>
        <v>2</v>
      </c>
      <c r="E206" s="1" t="str">
        <f t="shared" ca="1" si="150"/>
        <v>Construction</v>
      </c>
      <c r="F206" s="1">
        <f t="shared" ca="1" si="151"/>
        <v>3</v>
      </c>
      <c r="G206" s="1" t="str">
        <f t="shared" ca="1" si="152"/>
        <v>B.ED</v>
      </c>
      <c r="H206" s="1">
        <f t="shared" ca="1" si="153"/>
        <v>3</v>
      </c>
      <c r="I206" s="1">
        <f t="shared" ca="1" si="145"/>
        <v>2</v>
      </c>
      <c r="J206" s="1">
        <f t="shared" ca="1" si="154"/>
        <v>24973</v>
      </c>
      <c r="K206" s="1">
        <f t="shared" ca="1" si="155"/>
        <v>6</v>
      </c>
      <c r="L206" s="1" t="str">
        <f t="shared" ca="1" si="156"/>
        <v>Bhandup Station road</v>
      </c>
      <c r="M206" s="1">
        <f t="shared" ca="1" si="137"/>
        <v>124865</v>
      </c>
      <c r="N206" s="1">
        <f t="shared" ca="1" si="157"/>
        <v>101570.83325128892</v>
      </c>
      <c r="O206" s="1">
        <f t="shared" ca="1" si="138"/>
        <v>15169.885552550635</v>
      </c>
      <c r="P206" s="1">
        <f t="shared" ca="1" si="158"/>
        <v>10324</v>
      </c>
      <c r="Q206" s="1">
        <f t="shared" ca="1" si="139"/>
        <v>40540.527949676885</v>
      </c>
      <c r="R206">
        <f t="shared" ca="1" si="140"/>
        <v>25279.928053748052</v>
      </c>
      <c r="S206" s="1">
        <f t="shared" ca="1" si="141"/>
        <v>165314.8136062987</v>
      </c>
      <c r="T206" s="1">
        <f t="shared" ca="1" si="142"/>
        <v>152435.3612009658</v>
      </c>
      <c r="U206" s="1">
        <f t="shared" ca="1" si="143"/>
        <v>12879.452405332908</v>
      </c>
      <c r="X206" s="33">
        <f t="shared" ca="1" si="160"/>
        <v>1</v>
      </c>
      <c r="Y206" s="33">
        <f t="shared" ca="1" si="161"/>
        <v>0</v>
      </c>
      <c r="Z206" s="33"/>
      <c r="AA206" s="33"/>
      <c r="AO206" s="33">
        <f t="shared" ca="1" si="162"/>
        <v>0</v>
      </c>
      <c r="AP206" s="33">
        <f t="shared" ca="1" si="163"/>
        <v>0</v>
      </c>
      <c r="AQ206" s="33">
        <f t="shared" ca="1" si="164"/>
        <v>0</v>
      </c>
      <c r="AR206" s="33">
        <f t="shared" ca="1" si="165"/>
        <v>1</v>
      </c>
      <c r="AS206" s="33">
        <f t="shared" ca="1" si="166"/>
        <v>0</v>
      </c>
      <c r="AT206" s="34">
        <f t="shared" ca="1" si="167"/>
        <v>0</v>
      </c>
      <c r="AU206" s="33"/>
      <c r="AV206" s="1"/>
      <c r="AW206" s="1"/>
      <c r="AX206" s="1"/>
      <c r="AY206" s="1"/>
      <c r="AZ206" s="1"/>
      <c r="BD206" s="34">
        <f ca="1">Table1[[#This Row],[Car Value]]/Table1[[#This Row],[Cars]]</f>
        <v>7584.9427762753176</v>
      </c>
      <c r="BG206" s="34">
        <f t="shared" ca="1" si="168"/>
        <v>0</v>
      </c>
      <c r="BN206" s="16">
        <f ca="1">Table1[[#This Row],[Mortage Value]]/Table1[[#This Row],[Value of House]]</f>
        <v>0.81344518681206834</v>
      </c>
      <c r="BO206" s="1">
        <f t="shared" ca="1" si="159"/>
        <v>0</v>
      </c>
      <c r="BP206" s="1"/>
      <c r="BS206" s="33">
        <f t="shared" ca="1" si="177"/>
        <v>0</v>
      </c>
      <c r="BT206" s="33">
        <f t="shared" ca="1" si="178"/>
        <v>0</v>
      </c>
      <c r="BU206" s="33">
        <f t="shared" ca="1" si="179"/>
        <v>0</v>
      </c>
      <c r="BV206" s="33">
        <f t="shared" ca="1" si="144"/>
        <v>0</v>
      </c>
      <c r="BW206" s="33">
        <f t="shared" ca="1" si="180"/>
        <v>0</v>
      </c>
      <c r="BX206" s="33">
        <f t="shared" ca="1" si="181"/>
        <v>18771</v>
      </c>
      <c r="BZ206" s="33">
        <f t="shared" ca="1" si="169"/>
        <v>0</v>
      </c>
      <c r="CA206" s="33">
        <f t="shared" ca="1" si="170"/>
        <v>0</v>
      </c>
      <c r="CB206" s="33">
        <f t="shared" ca="1" si="171"/>
        <v>0</v>
      </c>
      <c r="CC206" s="33">
        <f t="shared" ca="1" si="172"/>
        <v>18771</v>
      </c>
      <c r="CD206" s="33">
        <f t="shared" ca="1" si="173"/>
        <v>0</v>
      </c>
      <c r="CE206" s="34">
        <f t="shared" ca="1" si="174"/>
        <v>0</v>
      </c>
      <c r="CG206" s="33">
        <f t="shared" ca="1" si="176"/>
        <v>1</v>
      </c>
      <c r="CH206" s="7"/>
      <c r="CJ206" s="34">
        <f t="shared" ca="1" si="175"/>
        <v>36</v>
      </c>
    </row>
    <row r="207" spans="1:88" x14ac:dyDescent="0.25">
      <c r="A207" s="1">
        <f t="shared" ca="1" si="146"/>
        <v>1</v>
      </c>
      <c r="B207" s="1" t="str">
        <f t="shared" ca="1" si="147"/>
        <v>Men</v>
      </c>
      <c r="C207" s="1">
        <f t="shared" ca="1" si="148"/>
        <v>30</v>
      </c>
      <c r="D207" s="1">
        <f t="shared" ca="1" si="149"/>
        <v>4</v>
      </c>
      <c r="E207" s="1" t="str">
        <f t="shared" ca="1" si="150"/>
        <v>IT</v>
      </c>
      <c r="F207" s="1">
        <f t="shared" ca="1" si="151"/>
        <v>4</v>
      </c>
      <c r="G207" s="1" t="str">
        <f t="shared" ca="1" si="152"/>
        <v>IT Engineering</v>
      </c>
      <c r="H207" s="1">
        <f t="shared" ca="1" si="153"/>
        <v>1</v>
      </c>
      <c r="I207" s="1">
        <f t="shared" ca="1" si="145"/>
        <v>1</v>
      </c>
      <c r="J207" s="1">
        <f t="shared" ca="1" si="154"/>
        <v>29389</v>
      </c>
      <c r="K207" s="1">
        <f t="shared" ca="1" si="155"/>
        <v>2</v>
      </c>
      <c r="L207" s="1" t="str">
        <f t="shared" ca="1" si="156"/>
        <v>Tembhipada Road</v>
      </c>
      <c r="M207" s="1">
        <f t="shared" ca="1" si="137"/>
        <v>117556</v>
      </c>
      <c r="N207" s="1">
        <f t="shared" ca="1" si="157"/>
        <v>34723.470338478968</v>
      </c>
      <c r="O207" s="1">
        <f t="shared" ca="1" si="138"/>
        <v>19465.696531177971</v>
      </c>
      <c r="P207" s="1">
        <f t="shared" ca="1" si="158"/>
        <v>1215</v>
      </c>
      <c r="Q207" s="1">
        <f t="shared" ca="1" si="139"/>
        <v>48734.372455932593</v>
      </c>
      <c r="R207">
        <f t="shared" ca="1" si="140"/>
        <v>21156.280536141327</v>
      </c>
      <c r="S207" s="1">
        <f t="shared" ca="1" si="141"/>
        <v>158177.9770673193</v>
      </c>
      <c r="T207" s="1">
        <f t="shared" ca="1" si="142"/>
        <v>84672.842794411554</v>
      </c>
      <c r="U207" s="1">
        <f t="shared" ca="1" si="143"/>
        <v>73505.134272907744</v>
      </c>
      <c r="X207" s="33">
        <f t="shared" ca="1" si="160"/>
        <v>0</v>
      </c>
      <c r="Y207" s="33">
        <f t="shared" ca="1" si="161"/>
        <v>1</v>
      </c>
      <c r="Z207" s="33"/>
      <c r="AA207" s="33"/>
      <c r="AO207" s="33">
        <f t="shared" ca="1" si="162"/>
        <v>0</v>
      </c>
      <c r="AP207" s="33">
        <f t="shared" ca="1" si="163"/>
        <v>0</v>
      </c>
      <c r="AQ207" s="33">
        <f t="shared" ca="1" si="164"/>
        <v>0</v>
      </c>
      <c r="AR207" s="33">
        <f t="shared" ca="1" si="165"/>
        <v>1</v>
      </c>
      <c r="AS207" s="33">
        <f t="shared" ca="1" si="166"/>
        <v>0</v>
      </c>
      <c r="AT207" s="34">
        <f t="shared" ca="1" si="167"/>
        <v>0</v>
      </c>
      <c r="AU207" s="33"/>
      <c r="AV207" s="1"/>
      <c r="AW207" s="1"/>
      <c r="AX207" s="1"/>
      <c r="AY207" s="1"/>
      <c r="AZ207" s="1"/>
      <c r="BD207" s="34">
        <f ca="1">Table1[[#This Row],[Car Value]]/Table1[[#This Row],[Cars]]</f>
        <v>19465.696531177971</v>
      </c>
      <c r="BG207" s="34">
        <f t="shared" ca="1" si="168"/>
        <v>0</v>
      </c>
      <c r="BN207" s="16">
        <f ca="1">Table1[[#This Row],[Mortage Value]]/Table1[[#This Row],[Value of House]]</f>
        <v>0.295378120542371</v>
      </c>
      <c r="BO207" s="1">
        <f t="shared" ca="1" si="159"/>
        <v>0</v>
      </c>
      <c r="BP207" s="1"/>
      <c r="BS207" s="33">
        <f t="shared" ca="1" si="177"/>
        <v>0</v>
      </c>
      <c r="BT207" s="33">
        <f t="shared" ca="1" si="178"/>
        <v>0</v>
      </c>
      <c r="BU207" s="33">
        <f t="shared" ca="1" si="179"/>
        <v>0</v>
      </c>
      <c r="BV207" s="33">
        <f t="shared" ca="1" si="144"/>
        <v>24973</v>
      </c>
      <c r="BW207" s="33">
        <f t="shared" ca="1" si="180"/>
        <v>0</v>
      </c>
      <c r="BX207" s="33">
        <f t="shared" ca="1" si="181"/>
        <v>0</v>
      </c>
      <c r="BZ207" s="33">
        <f t="shared" ca="1" si="169"/>
        <v>0</v>
      </c>
      <c r="CA207" s="33">
        <f t="shared" ca="1" si="170"/>
        <v>0</v>
      </c>
      <c r="CB207" s="33">
        <f t="shared" ca="1" si="171"/>
        <v>0</v>
      </c>
      <c r="CC207" s="33">
        <f t="shared" ca="1" si="172"/>
        <v>24973</v>
      </c>
      <c r="CD207" s="33">
        <f t="shared" ca="1" si="173"/>
        <v>0</v>
      </c>
      <c r="CE207" s="34">
        <f t="shared" ca="1" si="174"/>
        <v>0</v>
      </c>
      <c r="CG207" s="33">
        <f t="shared" ca="1" si="176"/>
        <v>1</v>
      </c>
      <c r="CH207" s="7"/>
      <c r="CJ207" s="34">
        <f t="shared" ca="1" si="175"/>
        <v>45</v>
      </c>
    </row>
    <row r="208" spans="1:88" x14ac:dyDescent="0.25">
      <c r="A208" s="1">
        <f t="shared" ca="1" si="146"/>
        <v>2</v>
      </c>
      <c r="B208" s="1" t="str">
        <f t="shared" ca="1" si="147"/>
        <v>Women</v>
      </c>
      <c r="C208" s="1">
        <f t="shared" ca="1" si="148"/>
        <v>41</v>
      </c>
      <c r="D208" s="1">
        <f t="shared" ca="1" si="149"/>
        <v>1</v>
      </c>
      <c r="E208" s="1" t="str">
        <f t="shared" ca="1" si="150"/>
        <v>Health</v>
      </c>
      <c r="F208" s="1">
        <f t="shared" ca="1" si="151"/>
        <v>4</v>
      </c>
      <c r="G208" s="1" t="str">
        <f t="shared" ca="1" si="152"/>
        <v>IT Engineering</v>
      </c>
      <c r="H208" s="1">
        <f t="shared" ca="1" si="153"/>
        <v>3</v>
      </c>
      <c r="I208" s="1">
        <f t="shared" ca="1" si="145"/>
        <v>2</v>
      </c>
      <c r="J208" s="1">
        <f t="shared" ca="1" si="154"/>
        <v>28496</v>
      </c>
      <c r="K208" s="1">
        <f t="shared" ca="1" si="155"/>
        <v>5</v>
      </c>
      <c r="L208" s="1" t="str">
        <f t="shared" ca="1" si="156"/>
        <v>Shivaji Talao</v>
      </c>
      <c r="M208" s="1">
        <f t="shared" ca="1" si="137"/>
        <v>170976</v>
      </c>
      <c r="N208" s="1">
        <f t="shared" ca="1" si="157"/>
        <v>129800.61740336407</v>
      </c>
      <c r="O208" s="1">
        <f t="shared" ca="1" si="138"/>
        <v>40844.124985913608</v>
      </c>
      <c r="P208" s="1">
        <f t="shared" ca="1" si="158"/>
        <v>24655</v>
      </c>
      <c r="Q208" s="1">
        <f t="shared" ca="1" si="139"/>
        <v>29519.594674484066</v>
      </c>
      <c r="R208">
        <f t="shared" ca="1" si="140"/>
        <v>22067.51033926729</v>
      </c>
      <c r="S208" s="1">
        <f t="shared" ca="1" si="141"/>
        <v>233887.63532518089</v>
      </c>
      <c r="T208" s="1">
        <f t="shared" ca="1" si="142"/>
        <v>183975.21207784815</v>
      </c>
      <c r="U208" s="1">
        <f t="shared" ca="1" si="143"/>
        <v>49912.423247332743</v>
      </c>
      <c r="X208" s="33">
        <f t="shared" ca="1" si="160"/>
        <v>1</v>
      </c>
      <c r="Y208" s="33">
        <f t="shared" ca="1" si="161"/>
        <v>0</v>
      </c>
      <c r="Z208" s="33"/>
      <c r="AA208" s="33"/>
      <c r="AO208" s="33">
        <f t="shared" ca="1" si="162"/>
        <v>0</v>
      </c>
      <c r="AP208" s="33">
        <f t="shared" ca="1" si="163"/>
        <v>1</v>
      </c>
      <c r="AQ208" s="33">
        <f t="shared" ca="1" si="164"/>
        <v>0</v>
      </c>
      <c r="AR208" s="33">
        <f t="shared" ca="1" si="165"/>
        <v>0</v>
      </c>
      <c r="AS208" s="33">
        <f t="shared" ca="1" si="166"/>
        <v>0</v>
      </c>
      <c r="AT208" s="34">
        <f t="shared" ca="1" si="167"/>
        <v>0</v>
      </c>
      <c r="AU208" s="33"/>
      <c r="AV208" s="1"/>
      <c r="AW208" s="1"/>
      <c r="AX208" s="1"/>
      <c r="AY208" s="1"/>
      <c r="AZ208" s="1"/>
      <c r="BD208" s="34">
        <f ca="1">Table1[[#This Row],[Car Value]]/Table1[[#This Row],[Cars]]</f>
        <v>20422.062492956804</v>
      </c>
      <c r="BG208" s="34">
        <f t="shared" ca="1" si="168"/>
        <v>0</v>
      </c>
      <c r="BN208" s="16">
        <f ca="1">Table1[[#This Row],[Mortage Value]]/Table1[[#This Row],[Value of House]]</f>
        <v>0.75917448883681959</v>
      </c>
      <c r="BO208" s="1">
        <f t="shared" ca="1" si="159"/>
        <v>0</v>
      </c>
      <c r="BP208" s="1"/>
      <c r="BS208" s="33">
        <f t="shared" ca="1" si="177"/>
        <v>0</v>
      </c>
      <c r="BT208" s="33">
        <f t="shared" ca="1" si="178"/>
        <v>0</v>
      </c>
      <c r="BU208" s="33">
        <f t="shared" ca="1" si="179"/>
        <v>0</v>
      </c>
      <c r="BV208" s="33">
        <f t="shared" ca="1" si="144"/>
        <v>0</v>
      </c>
      <c r="BW208" s="33">
        <f t="shared" ca="1" si="180"/>
        <v>0</v>
      </c>
      <c r="BX208" s="33">
        <f t="shared" ca="1" si="181"/>
        <v>0</v>
      </c>
      <c r="BZ208" s="33">
        <f t="shared" ca="1" si="169"/>
        <v>0</v>
      </c>
      <c r="CA208" s="33">
        <f t="shared" ca="1" si="170"/>
        <v>29389</v>
      </c>
      <c r="CB208" s="33">
        <f t="shared" ca="1" si="171"/>
        <v>0</v>
      </c>
      <c r="CC208" s="33">
        <f t="shared" ca="1" si="172"/>
        <v>0</v>
      </c>
      <c r="CD208" s="33">
        <f t="shared" ca="1" si="173"/>
        <v>0</v>
      </c>
      <c r="CE208" s="34">
        <f t="shared" ca="1" si="174"/>
        <v>0</v>
      </c>
      <c r="CG208" s="33">
        <f t="shared" ca="1" si="176"/>
        <v>1</v>
      </c>
      <c r="CH208" s="7"/>
      <c r="CJ208" s="34">
        <f t="shared" ca="1" si="175"/>
        <v>25</v>
      </c>
    </row>
    <row r="209" spans="1:88" x14ac:dyDescent="0.25">
      <c r="A209" s="1">
        <f t="shared" ca="1" si="146"/>
        <v>2</v>
      </c>
      <c r="B209" s="1" t="str">
        <f t="shared" ca="1" si="147"/>
        <v>Women</v>
      </c>
      <c r="C209" s="1">
        <f t="shared" ca="1" si="148"/>
        <v>34</v>
      </c>
      <c r="D209" s="1">
        <f t="shared" ca="1" si="149"/>
        <v>4</v>
      </c>
      <c r="E209" s="1" t="str">
        <f t="shared" ca="1" si="150"/>
        <v>IT</v>
      </c>
      <c r="F209" s="1">
        <f t="shared" ca="1" si="151"/>
        <v>5</v>
      </c>
      <c r="G209" s="1" t="str">
        <f t="shared" ca="1" si="152"/>
        <v>Other</v>
      </c>
      <c r="H209" s="1">
        <f t="shared" ca="1" si="153"/>
        <v>3</v>
      </c>
      <c r="I209" s="1">
        <f t="shared" ca="1" si="145"/>
        <v>2</v>
      </c>
      <c r="J209" s="1">
        <f t="shared" ca="1" si="154"/>
        <v>23282</v>
      </c>
      <c r="K209" s="1">
        <f t="shared" ca="1" si="155"/>
        <v>7</v>
      </c>
      <c r="L209" s="1" t="str">
        <f t="shared" ca="1" si="156"/>
        <v>Tank Road</v>
      </c>
      <c r="M209" s="1">
        <f t="shared" ref="M209:M272" ca="1" si="182">J209*RANDBETWEEN(3,6)</f>
        <v>116410</v>
      </c>
      <c r="N209" s="1">
        <f t="shared" ca="1" si="157"/>
        <v>20832.702681908151</v>
      </c>
      <c r="O209" s="1">
        <f t="shared" ref="O209:O272" ca="1" si="183">I209*RAND()*J209</f>
        <v>21247.840381965143</v>
      </c>
      <c r="P209" s="1">
        <f t="shared" ca="1" si="158"/>
        <v>15794</v>
      </c>
      <c r="Q209" s="1">
        <f t="shared" ref="Q209:Q272" ca="1" si="184">RAND()*J209*2</f>
        <v>13624.28393409182</v>
      </c>
      <c r="R209">
        <f t="shared" ref="R209:R272" ca="1" si="185">RAND()*J209*1.5</f>
        <v>20635.090165806949</v>
      </c>
      <c r="S209" s="1">
        <f t="shared" ref="S209:S272" ca="1" si="186">M209+O209+R209</f>
        <v>158292.93054777209</v>
      </c>
      <c r="T209" s="1">
        <f t="shared" ref="T209:T272" ca="1" si="187">N209+P209+Q209</f>
        <v>50250.986615999973</v>
      </c>
      <c r="U209" s="1">
        <f t="shared" ref="U209:U272" ca="1" si="188">S209-T209</f>
        <v>108041.94393177211</v>
      </c>
      <c r="X209" s="33">
        <f t="shared" ca="1" si="160"/>
        <v>0</v>
      </c>
      <c r="Y209" s="33">
        <f t="shared" ca="1" si="161"/>
        <v>1</v>
      </c>
      <c r="Z209" s="33"/>
      <c r="AA209" s="33"/>
      <c r="AO209" s="33">
        <f t="shared" ca="1" si="162"/>
        <v>0</v>
      </c>
      <c r="AP209" s="33">
        <f t="shared" ca="1" si="163"/>
        <v>0</v>
      </c>
      <c r="AQ209" s="33">
        <f t="shared" ca="1" si="164"/>
        <v>1</v>
      </c>
      <c r="AR209" s="33">
        <f t="shared" ca="1" si="165"/>
        <v>0</v>
      </c>
      <c r="AS209" s="33">
        <f t="shared" ca="1" si="166"/>
        <v>0</v>
      </c>
      <c r="AT209" s="34">
        <f t="shared" ca="1" si="167"/>
        <v>0</v>
      </c>
      <c r="AU209" s="33"/>
      <c r="AV209" s="1"/>
      <c r="AW209" s="1"/>
      <c r="AX209" s="1"/>
      <c r="AY209" s="1"/>
      <c r="AZ209" s="1"/>
      <c r="BD209" s="34">
        <f ca="1">Table1[[#This Row],[Car Value]]/Table1[[#This Row],[Cars]]</f>
        <v>10623.920190982572</v>
      </c>
      <c r="BG209" s="34">
        <f t="shared" ca="1" si="168"/>
        <v>0</v>
      </c>
      <c r="BN209" s="16">
        <f ca="1">Table1[[#This Row],[Mortage Value]]/Table1[[#This Row],[Value of House]]</f>
        <v>0.17895973440347179</v>
      </c>
      <c r="BO209" s="1">
        <f t="shared" ca="1" si="159"/>
        <v>1</v>
      </c>
      <c r="BP209" s="1"/>
      <c r="BS209" s="33">
        <f t="shared" ca="1" si="177"/>
        <v>0</v>
      </c>
      <c r="BT209" s="33">
        <f t="shared" ca="1" si="178"/>
        <v>0</v>
      </c>
      <c r="BU209" s="33">
        <f t="shared" ca="1" si="179"/>
        <v>28496</v>
      </c>
      <c r="BV209" s="33">
        <f t="shared" ca="1" si="144"/>
        <v>0</v>
      </c>
      <c r="BW209" s="33">
        <f t="shared" ca="1" si="180"/>
        <v>0</v>
      </c>
      <c r="BX209" s="33">
        <f t="shared" ca="1" si="181"/>
        <v>0</v>
      </c>
      <c r="BZ209" s="33">
        <f t="shared" ca="1" si="169"/>
        <v>0</v>
      </c>
      <c r="CA209" s="33">
        <f t="shared" ca="1" si="170"/>
        <v>0</v>
      </c>
      <c r="CB209" s="33">
        <f t="shared" ca="1" si="171"/>
        <v>28496</v>
      </c>
      <c r="CC209" s="33">
        <f t="shared" ca="1" si="172"/>
        <v>0</v>
      </c>
      <c r="CD209" s="33">
        <f t="shared" ca="1" si="173"/>
        <v>0</v>
      </c>
      <c r="CE209" s="34">
        <f t="shared" ca="1" si="174"/>
        <v>0</v>
      </c>
      <c r="CG209" s="33">
        <f t="shared" ca="1" si="176"/>
        <v>1</v>
      </c>
      <c r="CH209" s="7"/>
      <c r="CJ209" s="34">
        <f t="shared" ca="1" si="175"/>
        <v>30</v>
      </c>
    </row>
    <row r="210" spans="1:88" x14ac:dyDescent="0.25">
      <c r="A210" s="1">
        <f t="shared" ca="1" si="146"/>
        <v>1</v>
      </c>
      <c r="B210" s="1" t="str">
        <f t="shared" ca="1" si="147"/>
        <v>Men</v>
      </c>
      <c r="C210" s="1">
        <f t="shared" ca="1" si="148"/>
        <v>25</v>
      </c>
      <c r="D210" s="1">
        <f t="shared" ca="1" si="149"/>
        <v>3</v>
      </c>
      <c r="E210" s="1" t="str">
        <f t="shared" ca="1" si="150"/>
        <v>Teaching</v>
      </c>
      <c r="F210" s="1">
        <f t="shared" ca="1" si="151"/>
        <v>6</v>
      </c>
      <c r="G210" s="1" t="str">
        <f t="shared" ca="1" si="152"/>
        <v>Architech</v>
      </c>
      <c r="H210" s="1">
        <f t="shared" ca="1" si="153"/>
        <v>2</v>
      </c>
      <c r="I210" s="1">
        <f t="shared" ca="1" si="145"/>
        <v>2</v>
      </c>
      <c r="J210" s="1">
        <f t="shared" ca="1" si="154"/>
        <v>33481</v>
      </c>
      <c r="K210" s="1">
        <f t="shared" ca="1" si="155"/>
        <v>2</v>
      </c>
      <c r="L210" s="1" t="str">
        <f t="shared" ca="1" si="156"/>
        <v>Tembhipada Road</v>
      </c>
      <c r="M210" s="1">
        <f t="shared" ca="1" si="182"/>
        <v>200886</v>
      </c>
      <c r="N210" s="1">
        <f t="shared" ca="1" si="157"/>
        <v>193740.66949228777</v>
      </c>
      <c r="O210" s="1">
        <f t="shared" ca="1" si="183"/>
        <v>37437.210653430622</v>
      </c>
      <c r="P210" s="1">
        <f t="shared" ca="1" si="158"/>
        <v>22265</v>
      </c>
      <c r="Q210" s="1">
        <f t="shared" ca="1" si="184"/>
        <v>11979.827675829816</v>
      </c>
      <c r="R210">
        <f t="shared" ca="1" si="185"/>
        <v>44464.767063927757</v>
      </c>
      <c r="S210" s="1">
        <f t="shared" ca="1" si="186"/>
        <v>282787.97771735839</v>
      </c>
      <c r="T210" s="1">
        <f t="shared" ca="1" si="187"/>
        <v>227985.49716811758</v>
      </c>
      <c r="U210" s="1">
        <f t="shared" ca="1" si="188"/>
        <v>54802.480549240805</v>
      </c>
      <c r="X210" s="33">
        <f t="shared" ca="1" si="160"/>
        <v>0</v>
      </c>
      <c r="Y210" s="33">
        <f t="shared" ca="1" si="161"/>
        <v>1</v>
      </c>
      <c r="Z210" s="33"/>
      <c r="AA210" s="33"/>
      <c r="AO210" s="33">
        <f t="shared" ca="1" si="162"/>
        <v>0</v>
      </c>
      <c r="AP210" s="33">
        <f t="shared" ca="1" si="163"/>
        <v>1</v>
      </c>
      <c r="AQ210" s="33">
        <f t="shared" ca="1" si="164"/>
        <v>0</v>
      </c>
      <c r="AR210" s="33">
        <f t="shared" ca="1" si="165"/>
        <v>0</v>
      </c>
      <c r="AS210" s="33">
        <f t="shared" ca="1" si="166"/>
        <v>0</v>
      </c>
      <c r="AT210" s="34">
        <f t="shared" ca="1" si="167"/>
        <v>0</v>
      </c>
      <c r="AU210" s="33"/>
      <c r="AV210" s="1"/>
      <c r="AW210" s="1"/>
      <c r="AX210" s="1"/>
      <c r="AY210" s="1"/>
      <c r="AZ210" s="1"/>
      <c r="BD210" s="34">
        <f ca="1">Table1[[#This Row],[Car Value]]/Table1[[#This Row],[Cars]]</f>
        <v>18718.605326715311</v>
      </c>
      <c r="BG210" s="34">
        <f t="shared" ca="1" si="168"/>
        <v>0</v>
      </c>
      <c r="BN210" s="16">
        <f ca="1">Table1[[#This Row],[Mortage Value]]/Table1[[#This Row],[Value of House]]</f>
        <v>0.96443091849251694</v>
      </c>
      <c r="BO210" s="1">
        <f t="shared" ca="1" si="159"/>
        <v>0</v>
      </c>
      <c r="BP210" s="1"/>
      <c r="BS210" s="33">
        <f t="shared" ca="1" si="177"/>
        <v>0</v>
      </c>
      <c r="BT210" s="33">
        <f t="shared" ca="1" si="178"/>
        <v>23282</v>
      </c>
      <c r="BU210" s="33">
        <f t="shared" ca="1" si="179"/>
        <v>0</v>
      </c>
      <c r="BV210" s="33">
        <f t="shared" ca="1" si="144"/>
        <v>0</v>
      </c>
      <c r="BW210" s="33">
        <f t="shared" ca="1" si="180"/>
        <v>0</v>
      </c>
      <c r="BX210" s="33">
        <f t="shared" ca="1" si="181"/>
        <v>0</v>
      </c>
      <c r="BZ210" s="33">
        <f t="shared" ca="1" si="169"/>
        <v>0</v>
      </c>
      <c r="CA210" s="33">
        <f t="shared" ca="1" si="170"/>
        <v>23282</v>
      </c>
      <c r="CB210" s="33">
        <f t="shared" ca="1" si="171"/>
        <v>0</v>
      </c>
      <c r="CC210" s="33">
        <f t="shared" ca="1" si="172"/>
        <v>0</v>
      </c>
      <c r="CD210" s="33">
        <f t="shared" ca="1" si="173"/>
        <v>0</v>
      </c>
      <c r="CE210" s="34">
        <f t="shared" ca="1" si="174"/>
        <v>0</v>
      </c>
      <c r="CG210" s="33">
        <f t="shared" ca="1" si="176"/>
        <v>1</v>
      </c>
      <c r="CH210" s="7"/>
      <c r="CJ210" s="34">
        <f t="shared" ca="1" si="175"/>
        <v>41</v>
      </c>
    </row>
    <row r="211" spans="1:88" x14ac:dyDescent="0.25">
      <c r="A211" s="1">
        <f t="shared" ca="1" si="146"/>
        <v>1</v>
      </c>
      <c r="B211" s="1" t="str">
        <f t="shared" ca="1" si="147"/>
        <v>Men</v>
      </c>
      <c r="C211" s="1">
        <f t="shared" ca="1" si="148"/>
        <v>38</v>
      </c>
      <c r="D211" s="1">
        <f t="shared" ca="1" si="149"/>
        <v>5</v>
      </c>
      <c r="E211" s="1" t="str">
        <f t="shared" ca="1" si="150"/>
        <v xml:space="preserve">General work </v>
      </c>
      <c r="F211" s="1">
        <f t="shared" ca="1" si="151"/>
        <v>2</v>
      </c>
      <c r="G211" s="1" t="str">
        <f t="shared" ca="1" si="152"/>
        <v>Civil Engineering</v>
      </c>
      <c r="H211" s="1">
        <f t="shared" ca="1" si="153"/>
        <v>2</v>
      </c>
      <c r="I211" s="1">
        <f t="shared" ca="1" si="145"/>
        <v>1</v>
      </c>
      <c r="J211" s="1">
        <f t="shared" ca="1" si="154"/>
        <v>31206</v>
      </c>
      <c r="K211" s="1">
        <f t="shared" ca="1" si="155"/>
        <v>2</v>
      </c>
      <c r="L211" s="1" t="str">
        <f t="shared" ca="1" si="156"/>
        <v>Tembhipada Road</v>
      </c>
      <c r="M211" s="1">
        <f t="shared" ca="1" si="182"/>
        <v>124824</v>
      </c>
      <c r="N211" s="1">
        <f t="shared" ca="1" si="157"/>
        <v>22389.429004562982</v>
      </c>
      <c r="O211" s="1">
        <f t="shared" ca="1" si="183"/>
        <v>26996.430368286652</v>
      </c>
      <c r="P211" s="1">
        <f t="shared" ca="1" si="158"/>
        <v>22035</v>
      </c>
      <c r="Q211" s="1">
        <f t="shared" ca="1" si="184"/>
        <v>19329.902112747925</v>
      </c>
      <c r="R211">
        <f t="shared" ca="1" si="185"/>
        <v>32936.550989908486</v>
      </c>
      <c r="S211" s="1">
        <f t="shared" ca="1" si="186"/>
        <v>184756.98135819513</v>
      </c>
      <c r="T211" s="1">
        <f t="shared" ca="1" si="187"/>
        <v>63754.33111731091</v>
      </c>
      <c r="U211" s="1">
        <f t="shared" ca="1" si="188"/>
        <v>121002.65024088422</v>
      </c>
      <c r="X211" s="33">
        <f t="shared" ca="1" si="160"/>
        <v>1</v>
      </c>
      <c r="Y211" s="33">
        <f t="shared" ca="1" si="161"/>
        <v>0</v>
      </c>
      <c r="Z211" s="33"/>
      <c r="AA211" s="33"/>
      <c r="AO211" s="33">
        <f t="shared" ca="1" si="162"/>
        <v>1</v>
      </c>
      <c r="AP211" s="33">
        <f t="shared" ca="1" si="163"/>
        <v>0</v>
      </c>
      <c r="AQ211" s="33">
        <f t="shared" ca="1" si="164"/>
        <v>0</v>
      </c>
      <c r="AR211" s="33">
        <f t="shared" ca="1" si="165"/>
        <v>0</v>
      </c>
      <c r="AS211" s="33">
        <f t="shared" ca="1" si="166"/>
        <v>0</v>
      </c>
      <c r="AT211" s="34">
        <f t="shared" ca="1" si="167"/>
        <v>0</v>
      </c>
      <c r="AU211" s="33"/>
      <c r="AV211" s="1"/>
      <c r="AW211" s="1"/>
      <c r="AX211" s="1"/>
      <c r="AY211" s="1"/>
      <c r="AZ211" s="1"/>
      <c r="BD211" s="34">
        <f ca="1">Table1[[#This Row],[Car Value]]/Table1[[#This Row],[Cars]]</f>
        <v>26996.430368286652</v>
      </c>
      <c r="BG211" s="34">
        <f t="shared" ca="1" si="168"/>
        <v>0</v>
      </c>
      <c r="BN211" s="16">
        <f ca="1">Table1[[#This Row],[Mortage Value]]/Table1[[#This Row],[Value of House]]</f>
        <v>0.17936798215537864</v>
      </c>
      <c r="BO211" s="1">
        <f t="shared" ca="1" si="159"/>
        <v>1</v>
      </c>
      <c r="BP211" s="1"/>
      <c r="BS211" s="33">
        <f t="shared" ca="1" si="177"/>
        <v>0</v>
      </c>
      <c r="BT211" s="33">
        <f t="shared" ca="1" si="178"/>
        <v>0</v>
      </c>
      <c r="BU211" s="33">
        <f t="shared" ca="1" si="179"/>
        <v>0</v>
      </c>
      <c r="BV211" s="33">
        <f t="shared" ca="1" si="144"/>
        <v>0</v>
      </c>
      <c r="BW211" s="33">
        <f t="shared" ca="1" si="180"/>
        <v>0</v>
      </c>
      <c r="BX211" s="33">
        <f t="shared" ca="1" si="181"/>
        <v>0</v>
      </c>
      <c r="BZ211" s="33">
        <f t="shared" ca="1" si="169"/>
        <v>33481</v>
      </c>
      <c r="CA211" s="33">
        <f t="shared" ca="1" si="170"/>
        <v>0</v>
      </c>
      <c r="CB211" s="33">
        <f t="shared" ca="1" si="171"/>
        <v>0</v>
      </c>
      <c r="CC211" s="33">
        <f t="shared" ca="1" si="172"/>
        <v>0</v>
      </c>
      <c r="CD211" s="33">
        <f t="shared" ca="1" si="173"/>
        <v>0</v>
      </c>
      <c r="CE211" s="34">
        <f t="shared" ca="1" si="174"/>
        <v>0</v>
      </c>
      <c r="CG211" s="33">
        <f t="shared" ca="1" si="176"/>
        <v>1</v>
      </c>
      <c r="CH211" s="7"/>
      <c r="CJ211" s="34">
        <f t="shared" ca="1" si="175"/>
        <v>34</v>
      </c>
    </row>
    <row r="212" spans="1:88" x14ac:dyDescent="0.25">
      <c r="A212" s="1">
        <f t="shared" ca="1" si="146"/>
        <v>1</v>
      </c>
      <c r="B212" s="1" t="str">
        <f t="shared" ca="1" si="147"/>
        <v>Men</v>
      </c>
      <c r="C212" s="1">
        <f t="shared" ca="1" si="148"/>
        <v>29</v>
      </c>
      <c r="D212" s="1">
        <f t="shared" ca="1" si="149"/>
        <v>3</v>
      </c>
      <c r="E212" s="1" t="str">
        <f t="shared" ca="1" si="150"/>
        <v>Teaching</v>
      </c>
      <c r="F212" s="1">
        <f t="shared" ca="1" si="151"/>
        <v>1</v>
      </c>
      <c r="G212" s="1" t="str">
        <f t="shared" ca="1" si="152"/>
        <v>Doctor</v>
      </c>
      <c r="H212" s="1">
        <f t="shared" ca="1" si="153"/>
        <v>4</v>
      </c>
      <c r="I212" s="1">
        <f t="shared" ca="1" si="145"/>
        <v>1</v>
      </c>
      <c r="J212" s="1">
        <f t="shared" ca="1" si="154"/>
        <v>20231</v>
      </c>
      <c r="K212" s="1">
        <f t="shared" ca="1" si="155"/>
        <v>6</v>
      </c>
      <c r="L212" s="1" t="str">
        <f t="shared" ca="1" si="156"/>
        <v>Bhandup Station road</v>
      </c>
      <c r="M212" s="1">
        <f t="shared" ca="1" si="182"/>
        <v>121386</v>
      </c>
      <c r="N212" s="1">
        <f t="shared" ca="1" si="157"/>
        <v>108301.47364536667</v>
      </c>
      <c r="O212" s="1">
        <f t="shared" ca="1" si="183"/>
        <v>14622.648396088834</v>
      </c>
      <c r="P212" s="1">
        <f t="shared" ca="1" si="158"/>
        <v>12151</v>
      </c>
      <c r="Q212" s="1">
        <f t="shared" ca="1" si="184"/>
        <v>2979.0043193270581</v>
      </c>
      <c r="R212">
        <f t="shared" ca="1" si="185"/>
        <v>5535.5266741052774</v>
      </c>
      <c r="S212" s="1">
        <f t="shared" ca="1" si="186"/>
        <v>141544.17507019412</v>
      </c>
      <c r="T212" s="1">
        <f t="shared" ca="1" si="187"/>
        <v>123431.47796469372</v>
      </c>
      <c r="U212" s="1">
        <f t="shared" ca="1" si="188"/>
        <v>18112.697105500396</v>
      </c>
      <c r="X212" s="33">
        <f t="shared" ca="1" si="160"/>
        <v>1</v>
      </c>
      <c r="Y212" s="33">
        <f t="shared" ca="1" si="161"/>
        <v>0</v>
      </c>
      <c r="Z212" s="33"/>
      <c r="AA212" s="33"/>
      <c r="AO212" s="33">
        <f t="shared" ca="1" si="162"/>
        <v>0</v>
      </c>
      <c r="AP212" s="33">
        <f t="shared" ca="1" si="163"/>
        <v>0</v>
      </c>
      <c r="AQ212" s="33">
        <f t="shared" ca="1" si="164"/>
        <v>0</v>
      </c>
      <c r="AR212" s="33">
        <f t="shared" ca="1" si="165"/>
        <v>0</v>
      </c>
      <c r="AS212" s="33">
        <f t="shared" ca="1" si="166"/>
        <v>0</v>
      </c>
      <c r="AT212" s="34">
        <f t="shared" ca="1" si="167"/>
        <v>0</v>
      </c>
      <c r="AU212" s="33"/>
      <c r="AV212" s="1"/>
      <c r="AW212" s="1"/>
      <c r="AX212" s="1"/>
      <c r="AY212" s="1"/>
      <c r="AZ212" s="1"/>
      <c r="BD212" s="34">
        <f ca="1">Table1[[#This Row],[Car Value]]/Table1[[#This Row],[Cars]]</f>
        <v>14622.648396088834</v>
      </c>
      <c r="BG212" s="34">
        <f t="shared" ca="1" si="168"/>
        <v>0</v>
      </c>
      <c r="BN212" s="16">
        <f ca="1">Table1[[#This Row],[Mortage Value]]/Table1[[#This Row],[Value of House]]</f>
        <v>0.89220728622218926</v>
      </c>
      <c r="BO212" s="1">
        <f t="shared" ca="1" si="159"/>
        <v>0</v>
      </c>
      <c r="BP212" s="1"/>
      <c r="BS212" s="33">
        <f t="shared" ca="1" si="177"/>
        <v>0</v>
      </c>
      <c r="BT212" s="33">
        <f t="shared" ca="1" si="178"/>
        <v>0</v>
      </c>
      <c r="BU212" s="33">
        <f t="shared" ca="1" si="179"/>
        <v>0</v>
      </c>
      <c r="BV212" s="33">
        <f t="shared" ca="1" si="144"/>
        <v>0</v>
      </c>
      <c r="BW212" s="33">
        <f t="shared" ca="1" si="180"/>
        <v>0</v>
      </c>
      <c r="BX212" s="33">
        <f t="shared" ca="1" si="181"/>
        <v>0</v>
      </c>
      <c r="BZ212" s="33">
        <f t="shared" ca="1" si="169"/>
        <v>0</v>
      </c>
      <c r="CA212" s="33">
        <f t="shared" ca="1" si="170"/>
        <v>0</v>
      </c>
      <c r="CB212" s="33">
        <f t="shared" ca="1" si="171"/>
        <v>0</v>
      </c>
      <c r="CC212" s="33">
        <f t="shared" ca="1" si="172"/>
        <v>0</v>
      </c>
      <c r="CD212" s="33">
        <f t="shared" ca="1" si="173"/>
        <v>0</v>
      </c>
      <c r="CE212" s="34">
        <f t="shared" ca="1" si="174"/>
        <v>0</v>
      </c>
      <c r="CG212" s="33">
        <f t="shared" ca="1" si="176"/>
        <v>1</v>
      </c>
      <c r="CH212" s="7"/>
      <c r="CJ212" s="34">
        <f t="shared" ca="1" si="175"/>
        <v>25</v>
      </c>
    </row>
    <row r="213" spans="1:88" x14ac:dyDescent="0.25">
      <c r="A213" s="1">
        <f t="shared" ca="1" si="146"/>
        <v>1</v>
      </c>
      <c r="B213" s="1" t="str">
        <f t="shared" ca="1" si="147"/>
        <v>Men</v>
      </c>
      <c r="C213" s="1">
        <f t="shared" ca="1" si="148"/>
        <v>37</v>
      </c>
      <c r="D213" s="1">
        <f t="shared" ca="1" si="149"/>
        <v>4</v>
      </c>
      <c r="E213" s="1" t="str">
        <f t="shared" ca="1" si="150"/>
        <v>IT</v>
      </c>
      <c r="F213" s="1">
        <f t="shared" ca="1" si="151"/>
        <v>4</v>
      </c>
      <c r="G213" s="1" t="str">
        <f t="shared" ca="1" si="152"/>
        <v>IT Engineering</v>
      </c>
      <c r="H213" s="1">
        <f t="shared" ca="1" si="153"/>
        <v>2</v>
      </c>
      <c r="I213" s="1">
        <f t="shared" ca="1" si="145"/>
        <v>2</v>
      </c>
      <c r="J213" s="1">
        <f t="shared" ca="1" si="154"/>
        <v>25119</v>
      </c>
      <c r="K213" s="1">
        <f t="shared" ca="1" si="155"/>
        <v>5</v>
      </c>
      <c r="L213" s="1" t="str">
        <f t="shared" ca="1" si="156"/>
        <v>Shivaji Talao</v>
      </c>
      <c r="M213" s="1">
        <f t="shared" ca="1" si="182"/>
        <v>150714</v>
      </c>
      <c r="N213" s="1">
        <f t="shared" ca="1" si="157"/>
        <v>98192.105663458846</v>
      </c>
      <c r="O213" s="1">
        <f t="shared" ca="1" si="183"/>
        <v>5168.7015215323481</v>
      </c>
      <c r="P213" s="1">
        <f t="shared" ca="1" si="158"/>
        <v>2095</v>
      </c>
      <c r="Q213" s="1">
        <f t="shared" ca="1" si="184"/>
        <v>4389.9096746954874</v>
      </c>
      <c r="R213">
        <f t="shared" ca="1" si="185"/>
        <v>20758.819028051847</v>
      </c>
      <c r="S213" s="1">
        <f t="shared" ca="1" si="186"/>
        <v>176641.52054958418</v>
      </c>
      <c r="T213" s="1">
        <f t="shared" ca="1" si="187"/>
        <v>104677.01533815434</v>
      </c>
      <c r="U213" s="1">
        <f t="shared" ca="1" si="188"/>
        <v>71964.505211429845</v>
      </c>
      <c r="X213" s="33">
        <f t="shared" ca="1" si="160"/>
        <v>1</v>
      </c>
      <c r="Y213" s="33">
        <f t="shared" ca="1" si="161"/>
        <v>0</v>
      </c>
      <c r="Z213" s="33"/>
      <c r="AA213" s="33"/>
      <c r="AO213" s="33">
        <f t="shared" ca="1" si="162"/>
        <v>1</v>
      </c>
      <c r="AP213" s="33">
        <f t="shared" ca="1" si="163"/>
        <v>0</v>
      </c>
      <c r="AQ213" s="33">
        <f t="shared" ca="1" si="164"/>
        <v>0</v>
      </c>
      <c r="AR213" s="33">
        <f t="shared" ca="1" si="165"/>
        <v>0</v>
      </c>
      <c r="AS213" s="33">
        <f t="shared" ca="1" si="166"/>
        <v>0</v>
      </c>
      <c r="AT213" s="34">
        <f t="shared" ca="1" si="167"/>
        <v>0</v>
      </c>
      <c r="AU213" s="33"/>
      <c r="AV213" s="1"/>
      <c r="AW213" s="1"/>
      <c r="AX213" s="1"/>
      <c r="AY213" s="1"/>
      <c r="AZ213" s="1"/>
      <c r="BD213" s="34">
        <f ca="1">Table1[[#This Row],[Car Value]]/Table1[[#This Row],[Cars]]</f>
        <v>2584.3507607661741</v>
      </c>
      <c r="BG213" s="34">
        <f t="shared" ca="1" si="168"/>
        <v>0</v>
      </c>
      <c r="BN213" s="16">
        <f ca="1">Table1[[#This Row],[Mortage Value]]/Table1[[#This Row],[Value of House]]</f>
        <v>0.65151283665391968</v>
      </c>
      <c r="BO213" s="1">
        <f t="shared" ca="1" si="159"/>
        <v>0</v>
      </c>
      <c r="BP213" s="1"/>
      <c r="BS213" s="33">
        <f t="shared" ca="1" si="177"/>
        <v>0</v>
      </c>
      <c r="BT213" s="33">
        <f t="shared" ca="1" si="178"/>
        <v>0</v>
      </c>
      <c r="BU213" s="33">
        <f t="shared" ca="1" si="179"/>
        <v>0</v>
      </c>
      <c r="BV213" s="33">
        <f t="shared" ref="BV213:BV276" ca="1" si="189">IF(L212="Bhandup Station Road",J212,0)</f>
        <v>20231</v>
      </c>
      <c r="BW213" s="33">
        <f t="shared" ca="1" si="180"/>
        <v>0</v>
      </c>
      <c r="BX213" s="33">
        <f t="shared" ca="1" si="181"/>
        <v>0</v>
      </c>
      <c r="BZ213" s="33">
        <f t="shared" ca="1" si="169"/>
        <v>20231</v>
      </c>
      <c r="CA213" s="33">
        <f t="shared" ca="1" si="170"/>
        <v>0</v>
      </c>
      <c r="CB213" s="33">
        <f t="shared" ca="1" si="171"/>
        <v>0</v>
      </c>
      <c r="CC213" s="33">
        <f t="shared" ca="1" si="172"/>
        <v>0</v>
      </c>
      <c r="CD213" s="33">
        <f t="shared" ca="1" si="173"/>
        <v>0</v>
      </c>
      <c r="CE213" s="34">
        <f t="shared" ca="1" si="174"/>
        <v>0</v>
      </c>
      <c r="CG213" s="33">
        <f t="shared" ca="1" si="176"/>
        <v>1</v>
      </c>
      <c r="CH213" s="7"/>
      <c r="CJ213" s="34">
        <f t="shared" ca="1" si="175"/>
        <v>38</v>
      </c>
    </row>
    <row r="214" spans="1:88" x14ac:dyDescent="0.25">
      <c r="A214" s="1">
        <f t="shared" ca="1" si="146"/>
        <v>2</v>
      </c>
      <c r="B214" s="1" t="str">
        <f t="shared" ca="1" si="147"/>
        <v>Women</v>
      </c>
      <c r="C214" s="1">
        <f t="shared" ca="1" si="148"/>
        <v>37</v>
      </c>
      <c r="D214" s="1">
        <f t="shared" ca="1" si="149"/>
        <v>6</v>
      </c>
      <c r="E214" s="1" t="str">
        <f t="shared" ca="1" si="150"/>
        <v>Architecture</v>
      </c>
      <c r="F214" s="1">
        <f t="shared" ca="1" si="151"/>
        <v>1</v>
      </c>
      <c r="G214" s="1" t="str">
        <f t="shared" ca="1" si="152"/>
        <v>Doctor</v>
      </c>
      <c r="H214" s="1">
        <f t="shared" ca="1" si="153"/>
        <v>0</v>
      </c>
      <c r="I214" s="1">
        <f t="shared" ca="1" si="145"/>
        <v>2</v>
      </c>
      <c r="J214" s="1">
        <f t="shared" ca="1" si="154"/>
        <v>34496</v>
      </c>
      <c r="K214" s="1">
        <f t="shared" ca="1" si="155"/>
        <v>4</v>
      </c>
      <c r="L214" s="1" t="str">
        <f t="shared" ca="1" si="156"/>
        <v>Sarvoday Nagar</v>
      </c>
      <c r="M214" s="1">
        <f t="shared" ca="1" si="182"/>
        <v>206976</v>
      </c>
      <c r="N214" s="1">
        <f t="shared" ca="1" si="157"/>
        <v>35564.612223392083</v>
      </c>
      <c r="O214" s="1">
        <f t="shared" ca="1" si="183"/>
        <v>65231.383484904371</v>
      </c>
      <c r="P214" s="1">
        <f t="shared" ca="1" si="158"/>
        <v>39793</v>
      </c>
      <c r="Q214" s="1">
        <f t="shared" ca="1" si="184"/>
        <v>20289.760856802033</v>
      </c>
      <c r="R214">
        <f t="shared" ca="1" si="185"/>
        <v>48373.088984566893</v>
      </c>
      <c r="S214" s="1">
        <f t="shared" ca="1" si="186"/>
        <v>320580.47246947128</v>
      </c>
      <c r="T214" s="1">
        <f t="shared" ca="1" si="187"/>
        <v>95647.373080194127</v>
      </c>
      <c r="U214" s="1">
        <f t="shared" ca="1" si="188"/>
        <v>224933.09938927717</v>
      </c>
      <c r="X214" s="33">
        <f t="shared" ca="1" si="160"/>
        <v>1</v>
      </c>
      <c r="Y214" s="33">
        <f t="shared" ca="1" si="161"/>
        <v>0</v>
      </c>
      <c r="Z214" s="33"/>
      <c r="AA214" s="33"/>
      <c r="AO214" s="33">
        <f t="shared" ca="1" si="162"/>
        <v>0</v>
      </c>
      <c r="AP214" s="33">
        <f t="shared" ca="1" si="163"/>
        <v>1</v>
      </c>
      <c r="AQ214" s="33">
        <f t="shared" ca="1" si="164"/>
        <v>0</v>
      </c>
      <c r="AR214" s="33">
        <f t="shared" ca="1" si="165"/>
        <v>0</v>
      </c>
      <c r="AS214" s="33">
        <f t="shared" ca="1" si="166"/>
        <v>0</v>
      </c>
      <c r="AT214" s="34">
        <f t="shared" ca="1" si="167"/>
        <v>0</v>
      </c>
      <c r="AU214" s="33"/>
      <c r="AV214" s="1"/>
      <c r="AW214" s="1"/>
      <c r="AX214" s="1"/>
      <c r="AY214" s="1"/>
      <c r="AZ214" s="1"/>
      <c r="BD214" s="34">
        <f ca="1">Table1[[#This Row],[Car Value]]/Table1[[#This Row],[Cars]]</f>
        <v>32615.691742452185</v>
      </c>
      <c r="BG214" s="34">
        <f t="shared" ca="1" si="168"/>
        <v>0</v>
      </c>
      <c r="BN214" s="16">
        <f ca="1">Table1[[#This Row],[Mortage Value]]/Table1[[#This Row],[Value of House]]</f>
        <v>0.17182964316342031</v>
      </c>
      <c r="BO214" s="1">
        <f t="shared" ca="1" si="159"/>
        <v>1</v>
      </c>
      <c r="BP214" s="1"/>
      <c r="BS214" s="33">
        <f t="shared" ca="1" si="177"/>
        <v>0</v>
      </c>
      <c r="BT214" s="33">
        <f t="shared" ca="1" si="178"/>
        <v>0</v>
      </c>
      <c r="BU214" s="33">
        <f t="shared" ca="1" si="179"/>
        <v>25119</v>
      </c>
      <c r="BV214" s="33">
        <f t="shared" ca="1" si="189"/>
        <v>0</v>
      </c>
      <c r="BW214" s="33">
        <f t="shared" ca="1" si="180"/>
        <v>0</v>
      </c>
      <c r="BX214" s="33">
        <f t="shared" ca="1" si="181"/>
        <v>0</v>
      </c>
      <c r="BZ214" s="33">
        <f t="shared" ca="1" si="169"/>
        <v>0</v>
      </c>
      <c r="CA214" s="33">
        <f t="shared" ca="1" si="170"/>
        <v>25119</v>
      </c>
      <c r="CB214" s="33">
        <f t="shared" ca="1" si="171"/>
        <v>0</v>
      </c>
      <c r="CC214" s="33">
        <f t="shared" ca="1" si="172"/>
        <v>0</v>
      </c>
      <c r="CD214" s="33">
        <f t="shared" ca="1" si="173"/>
        <v>0</v>
      </c>
      <c r="CE214" s="34">
        <f t="shared" ca="1" si="174"/>
        <v>0</v>
      </c>
      <c r="CG214" s="33">
        <f t="shared" ca="1" si="176"/>
        <v>1</v>
      </c>
      <c r="CH214" s="7"/>
      <c r="CJ214" s="34">
        <f t="shared" ca="1" si="175"/>
        <v>29</v>
      </c>
    </row>
    <row r="215" spans="1:88" x14ac:dyDescent="0.25">
      <c r="A215" s="1">
        <f t="shared" ca="1" si="146"/>
        <v>1</v>
      </c>
      <c r="B215" s="1" t="str">
        <f t="shared" ca="1" si="147"/>
        <v>Men</v>
      </c>
      <c r="C215" s="1">
        <f t="shared" ca="1" si="148"/>
        <v>35</v>
      </c>
      <c r="D215" s="1">
        <f t="shared" ca="1" si="149"/>
        <v>4</v>
      </c>
      <c r="E215" s="1" t="str">
        <f t="shared" ca="1" si="150"/>
        <v>IT</v>
      </c>
      <c r="F215" s="1">
        <f t="shared" ca="1" si="151"/>
        <v>3</v>
      </c>
      <c r="G215" s="1" t="str">
        <f t="shared" ca="1" si="152"/>
        <v>B.ED</v>
      </c>
      <c r="H215" s="1">
        <f t="shared" ca="1" si="153"/>
        <v>4</v>
      </c>
      <c r="I215" s="1">
        <f t="shared" ca="1" si="145"/>
        <v>2</v>
      </c>
      <c r="J215" s="1">
        <f t="shared" ca="1" si="154"/>
        <v>27131</v>
      </c>
      <c r="K215" s="1">
        <f t="shared" ca="1" si="155"/>
        <v>3</v>
      </c>
      <c r="L215" s="1" t="str">
        <f t="shared" ca="1" si="156"/>
        <v>Nardas Nagar</v>
      </c>
      <c r="M215" s="1">
        <f t="shared" ca="1" si="182"/>
        <v>135655</v>
      </c>
      <c r="N215" s="1">
        <f t="shared" ca="1" si="157"/>
        <v>71308.019246988973</v>
      </c>
      <c r="O215" s="1">
        <f t="shared" ca="1" si="183"/>
        <v>8173.763993348638</v>
      </c>
      <c r="P215" s="1">
        <f t="shared" ca="1" si="158"/>
        <v>3661</v>
      </c>
      <c r="Q215" s="1">
        <f t="shared" ca="1" si="184"/>
        <v>835.03803329822836</v>
      </c>
      <c r="R215">
        <f t="shared" ca="1" si="185"/>
        <v>32047.79974858764</v>
      </c>
      <c r="S215" s="1">
        <f t="shared" ca="1" si="186"/>
        <v>175876.56374193629</v>
      </c>
      <c r="T215" s="1">
        <f t="shared" ca="1" si="187"/>
        <v>75804.057280287205</v>
      </c>
      <c r="U215" s="1">
        <f t="shared" ca="1" si="188"/>
        <v>100072.50646164909</v>
      </c>
      <c r="X215" s="33">
        <f t="shared" ca="1" si="160"/>
        <v>0</v>
      </c>
      <c r="Y215" s="33">
        <f t="shared" ca="1" si="161"/>
        <v>1</v>
      </c>
      <c r="Z215" s="33"/>
      <c r="AA215" s="33"/>
      <c r="AO215" s="33">
        <f t="shared" ca="1" si="162"/>
        <v>0</v>
      </c>
      <c r="AP215" s="33">
        <f t="shared" ca="1" si="163"/>
        <v>0</v>
      </c>
      <c r="AQ215" s="33">
        <f t="shared" ca="1" si="164"/>
        <v>0</v>
      </c>
      <c r="AR215" s="33">
        <f t="shared" ca="1" si="165"/>
        <v>0</v>
      </c>
      <c r="AS215" s="33">
        <f t="shared" ca="1" si="166"/>
        <v>1</v>
      </c>
      <c r="AT215" s="34">
        <f t="shared" ca="1" si="167"/>
        <v>0</v>
      </c>
      <c r="AU215" s="33"/>
      <c r="AV215" s="1"/>
      <c r="AW215" s="1"/>
      <c r="AX215" s="1"/>
      <c r="AY215" s="1"/>
      <c r="AZ215" s="1"/>
      <c r="BD215" s="34">
        <f ca="1">Table1[[#This Row],[Car Value]]/Table1[[#This Row],[Cars]]</f>
        <v>4086.881996674319</v>
      </c>
      <c r="BG215" s="34">
        <f t="shared" ca="1" si="168"/>
        <v>0</v>
      </c>
      <c r="BN215" s="16">
        <f ca="1">Table1[[#This Row],[Mortage Value]]/Table1[[#This Row],[Value of House]]</f>
        <v>0.52565713941239889</v>
      </c>
      <c r="BO215" s="1">
        <f t="shared" ca="1" si="159"/>
        <v>0</v>
      </c>
      <c r="BP215" s="1"/>
      <c r="BS215" s="33">
        <f t="shared" ca="1" si="177"/>
        <v>0</v>
      </c>
      <c r="BT215" s="33">
        <f t="shared" ca="1" si="178"/>
        <v>0</v>
      </c>
      <c r="BU215" s="33">
        <f t="shared" ca="1" si="179"/>
        <v>0</v>
      </c>
      <c r="BV215" s="33">
        <f t="shared" ca="1" si="189"/>
        <v>0</v>
      </c>
      <c r="BW215" s="33">
        <f t="shared" ca="1" si="180"/>
        <v>34496</v>
      </c>
      <c r="BX215" s="33">
        <f t="shared" ca="1" si="181"/>
        <v>0</v>
      </c>
      <c r="BZ215" s="33">
        <f t="shared" ca="1" si="169"/>
        <v>0</v>
      </c>
      <c r="CA215" s="33">
        <f t="shared" ca="1" si="170"/>
        <v>0</v>
      </c>
      <c r="CB215" s="33">
        <f t="shared" ca="1" si="171"/>
        <v>0</v>
      </c>
      <c r="CC215" s="33">
        <f t="shared" ca="1" si="172"/>
        <v>0</v>
      </c>
      <c r="CD215" s="33">
        <f t="shared" ca="1" si="173"/>
        <v>34496</v>
      </c>
      <c r="CE215" s="34">
        <f t="shared" ca="1" si="174"/>
        <v>0</v>
      </c>
      <c r="CG215" s="33">
        <f t="shared" ca="1" si="176"/>
        <v>1</v>
      </c>
      <c r="CH215" s="7"/>
      <c r="CJ215" s="34">
        <f t="shared" ca="1" si="175"/>
        <v>37</v>
      </c>
    </row>
    <row r="216" spans="1:88" x14ac:dyDescent="0.25">
      <c r="A216" s="1">
        <f t="shared" ca="1" si="146"/>
        <v>2</v>
      </c>
      <c r="B216" s="1" t="str">
        <f t="shared" ca="1" si="147"/>
        <v>Women</v>
      </c>
      <c r="C216" s="1">
        <f t="shared" ca="1" si="148"/>
        <v>27</v>
      </c>
      <c r="D216" s="1">
        <f t="shared" ca="1" si="149"/>
        <v>6</v>
      </c>
      <c r="E216" s="1" t="str">
        <f t="shared" ca="1" si="150"/>
        <v>Architecture</v>
      </c>
      <c r="F216" s="1">
        <f t="shared" ca="1" si="151"/>
        <v>6</v>
      </c>
      <c r="G216" s="1" t="str">
        <f t="shared" ca="1" si="152"/>
        <v>Architech</v>
      </c>
      <c r="H216" s="1">
        <f t="shared" ca="1" si="153"/>
        <v>2</v>
      </c>
      <c r="I216" s="1">
        <f t="shared" ca="1" si="145"/>
        <v>2</v>
      </c>
      <c r="J216" s="1">
        <f t="shared" ca="1" si="154"/>
        <v>29303</v>
      </c>
      <c r="K216" s="1">
        <f t="shared" ca="1" si="155"/>
        <v>6</v>
      </c>
      <c r="L216" s="1" t="str">
        <f t="shared" ca="1" si="156"/>
        <v>Bhandup Station road</v>
      </c>
      <c r="M216" s="1">
        <f t="shared" ca="1" si="182"/>
        <v>146515</v>
      </c>
      <c r="N216" s="1">
        <f t="shared" ca="1" si="157"/>
        <v>11949.354079147601</v>
      </c>
      <c r="O216" s="1">
        <f t="shared" ca="1" si="183"/>
        <v>52363.817885394768</v>
      </c>
      <c r="P216" s="1">
        <f t="shared" ca="1" si="158"/>
        <v>41430</v>
      </c>
      <c r="Q216" s="1">
        <f t="shared" ca="1" si="184"/>
        <v>46976.568830733369</v>
      </c>
      <c r="R216">
        <f t="shared" ca="1" si="185"/>
        <v>7068.1163115137133</v>
      </c>
      <c r="S216" s="1">
        <f t="shared" ca="1" si="186"/>
        <v>205946.93419690846</v>
      </c>
      <c r="T216" s="1">
        <f t="shared" ca="1" si="187"/>
        <v>100355.92290988096</v>
      </c>
      <c r="U216" s="1">
        <f t="shared" ca="1" si="188"/>
        <v>105591.0112870275</v>
      </c>
      <c r="X216" s="33">
        <f t="shared" ca="1" si="160"/>
        <v>1</v>
      </c>
      <c r="Y216" s="33">
        <f t="shared" ca="1" si="161"/>
        <v>0</v>
      </c>
      <c r="Z216" s="33"/>
      <c r="AA216" s="33"/>
      <c r="AO216" s="33">
        <f t="shared" ca="1" si="162"/>
        <v>0</v>
      </c>
      <c r="AP216" s="33">
        <f t="shared" ca="1" si="163"/>
        <v>1</v>
      </c>
      <c r="AQ216" s="33">
        <f t="shared" ca="1" si="164"/>
        <v>0</v>
      </c>
      <c r="AR216" s="33">
        <f t="shared" ca="1" si="165"/>
        <v>0</v>
      </c>
      <c r="AS216" s="33">
        <f t="shared" ca="1" si="166"/>
        <v>0</v>
      </c>
      <c r="AT216" s="34">
        <f t="shared" ca="1" si="167"/>
        <v>0</v>
      </c>
      <c r="AU216" s="33"/>
      <c r="AV216" s="1"/>
      <c r="AW216" s="1"/>
      <c r="AX216" s="1"/>
      <c r="AY216" s="1"/>
      <c r="AZ216" s="1"/>
      <c r="BD216" s="34">
        <f ca="1">Table1[[#This Row],[Car Value]]/Table1[[#This Row],[Cars]]</f>
        <v>26181.908942697384</v>
      </c>
      <c r="BG216" s="34">
        <f t="shared" ca="1" si="168"/>
        <v>0</v>
      </c>
      <c r="BN216" s="16">
        <f ca="1">Table1[[#This Row],[Mortage Value]]/Table1[[#This Row],[Value of House]]</f>
        <v>8.1557206287053208E-2</v>
      </c>
      <c r="BO216" s="1">
        <f t="shared" ca="1" si="159"/>
        <v>1</v>
      </c>
      <c r="BP216" s="1"/>
      <c r="BS216" s="33">
        <f t="shared" ca="1" si="177"/>
        <v>0</v>
      </c>
      <c r="BT216" s="33">
        <f t="shared" ca="1" si="178"/>
        <v>0</v>
      </c>
      <c r="BU216" s="33">
        <f t="shared" ca="1" si="179"/>
        <v>0</v>
      </c>
      <c r="BV216" s="33">
        <f t="shared" ca="1" si="189"/>
        <v>0</v>
      </c>
      <c r="BW216" s="33">
        <f t="shared" ca="1" si="180"/>
        <v>0</v>
      </c>
      <c r="BX216" s="33">
        <f t="shared" ca="1" si="181"/>
        <v>27131</v>
      </c>
      <c r="BZ216" s="33">
        <f t="shared" ca="1" si="169"/>
        <v>0</v>
      </c>
      <c r="CA216" s="33">
        <f t="shared" ca="1" si="170"/>
        <v>27131</v>
      </c>
      <c r="CB216" s="33">
        <f t="shared" ca="1" si="171"/>
        <v>0</v>
      </c>
      <c r="CC216" s="33">
        <f t="shared" ca="1" si="172"/>
        <v>0</v>
      </c>
      <c r="CD216" s="33">
        <f t="shared" ca="1" si="173"/>
        <v>0</v>
      </c>
      <c r="CE216" s="34">
        <f t="shared" ca="1" si="174"/>
        <v>0</v>
      </c>
      <c r="CG216" s="33">
        <f t="shared" ca="1" si="176"/>
        <v>1</v>
      </c>
      <c r="CH216" s="7"/>
      <c r="CJ216" s="34">
        <f t="shared" ca="1" si="175"/>
        <v>37</v>
      </c>
    </row>
    <row r="217" spans="1:88" x14ac:dyDescent="0.25">
      <c r="A217" s="1">
        <f t="shared" ca="1" si="146"/>
        <v>1</v>
      </c>
      <c r="B217" s="1" t="str">
        <f t="shared" ca="1" si="147"/>
        <v>Men</v>
      </c>
      <c r="C217" s="1">
        <f t="shared" ca="1" si="148"/>
        <v>41</v>
      </c>
      <c r="D217" s="1">
        <f t="shared" ca="1" si="149"/>
        <v>6</v>
      </c>
      <c r="E217" s="1" t="str">
        <f t="shared" ca="1" si="150"/>
        <v>Architecture</v>
      </c>
      <c r="F217" s="1">
        <f t="shared" ca="1" si="151"/>
        <v>6</v>
      </c>
      <c r="G217" s="1" t="str">
        <f t="shared" ca="1" si="152"/>
        <v>Architech</v>
      </c>
      <c r="H217" s="1">
        <f t="shared" ca="1" si="153"/>
        <v>1</v>
      </c>
      <c r="I217" s="1">
        <f t="shared" ca="1" si="145"/>
        <v>1</v>
      </c>
      <c r="J217" s="1">
        <f t="shared" ca="1" si="154"/>
        <v>22590</v>
      </c>
      <c r="K217" s="1">
        <f t="shared" ca="1" si="155"/>
        <v>5</v>
      </c>
      <c r="L217" s="1" t="str">
        <f t="shared" ca="1" si="156"/>
        <v>Shivaji Talao</v>
      </c>
      <c r="M217" s="1">
        <f t="shared" ca="1" si="182"/>
        <v>112950</v>
      </c>
      <c r="N217" s="1">
        <f t="shared" ca="1" si="157"/>
        <v>31250.324637827845</v>
      </c>
      <c r="O217" s="1">
        <f t="shared" ca="1" si="183"/>
        <v>11677.063757002903</v>
      </c>
      <c r="P217" s="1">
        <f t="shared" ca="1" si="158"/>
        <v>2158</v>
      </c>
      <c r="Q217" s="1">
        <f t="shared" ca="1" si="184"/>
        <v>17088.507326162573</v>
      </c>
      <c r="R217">
        <f t="shared" ca="1" si="185"/>
        <v>30284.856945806685</v>
      </c>
      <c r="S217" s="1">
        <f t="shared" ca="1" si="186"/>
        <v>154911.92070280958</v>
      </c>
      <c r="T217" s="1">
        <f t="shared" ca="1" si="187"/>
        <v>50496.831963990415</v>
      </c>
      <c r="U217" s="1">
        <f t="shared" ca="1" si="188"/>
        <v>104415.08873881918</v>
      </c>
      <c r="X217" s="33">
        <f t="shared" ca="1" si="160"/>
        <v>0</v>
      </c>
      <c r="Y217" s="33">
        <f t="shared" ca="1" si="161"/>
        <v>1</v>
      </c>
      <c r="Z217" s="33"/>
      <c r="AA217" s="33"/>
      <c r="AO217" s="33">
        <f t="shared" ca="1" si="162"/>
        <v>0</v>
      </c>
      <c r="AP217" s="33">
        <f t="shared" ca="1" si="163"/>
        <v>0</v>
      </c>
      <c r="AQ217" s="33">
        <f t="shared" ca="1" si="164"/>
        <v>0</v>
      </c>
      <c r="AR217" s="33">
        <f t="shared" ca="1" si="165"/>
        <v>0</v>
      </c>
      <c r="AS217" s="33">
        <f t="shared" ca="1" si="166"/>
        <v>1</v>
      </c>
      <c r="AT217" s="34">
        <f t="shared" ca="1" si="167"/>
        <v>0</v>
      </c>
      <c r="AU217" s="33"/>
      <c r="AV217" s="1"/>
      <c r="AW217" s="1"/>
      <c r="AX217" s="1"/>
      <c r="AY217" s="1"/>
      <c r="AZ217" s="1"/>
      <c r="BD217" s="34">
        <f ca="1">Table1[[#This Row],[Car Value]]/Table1[[#This Row],[Cars]]</f>
        <v>11677.063757002903</v>
      </c>
      <c r="BG217" s="34">
        <f t="shared" ca="1" si="168"/>
        <v>0</v>
      </c>
      <c r="BN217" s="16">
        <f ca="1">Table1[[#This Row],[Mortage Value]]/Table1[[#This Row],[Value of House]]</f>
        <v>0.27667396757705043</v>
      </c>
      <c r="BO217" s="1">
        <f t="shared" ca="1" si="159"/>
        <v>0</v>
      </c>
      <c r="BP217" s="1"/>
      <c r="BS217" s="33">
        <f t="shared" ca="1" si="177"/>
        <v>0</v>
      </c>
      <c r="BT217" s="33">
        <f t="shared" ca="1" si="178"/>
        <v>0</v>
      </c>
      <c r="BU217" s="33">
        <f t="shared" ca="1" si="179"/>
        <v>0</v>
      </c>
      <c r="BV217" s="33">
        <f t="shared" ca="1" si="189"/>
        <v>29303</v>
      </c>
      <c r="BW217" s="33">
        <f t="shared" ca="1" si="180"/>
        <v>0</v>
      </c>
      <c r="BX217" s="33">
        <f t="shared" ca="1" si="181"/>
        <v>0</v>
      </c>
      <c r="BZ217" s="33">
        <f t="shared" ca="1" si="169"/>
        <v>0</v>
      </c>
      <c r="CA217" s="33">
        <f t="shared" ca="1" si="170"/>
        <v>0</v>
      </c>
      <c r="CB217" s="33">
        <f t="shared" ca="1" si="171"/>
        <v>0</v>
      </c>
      <c r="CC217" s="33">
        <f t="shared" ca="1" si="172"/>
        <v>0</v>
      </c>
      <c r="CD217" s="33">
        <f t="shared" ca="1" si="173"/>
        <v>29303</v>
      </c>
      <c r="CE217" s="34">
        <f t="shared" ca="1" si="174"/>
        <v>0</v>
      </c>
      <c r="CG217" s="33">
        <f t="shared" ca="1" si="176"/>
        <v>1</v>
      </c>
      <c r="CH217" s="7"/>
      <c r="CJ217" s="34">
        <f t="shared" ca="1" si="175"/>
        <v>35</v>
      </c>
    </row>
    <row r="218" spans="1:88" x14ac:dyDescent="0.25">
      <c r="A218" s="1">
        <f t="shared" ca="1" si="146"/>
        <v>2</v>
      </c>
      <c r="B218" s="1" t="str">
        <f t="shared" ca="1" si="147"/>
        <v>Women</v>
      </c>
      <c r="C218" s="1">
        <f t="shared" ca="1" si="148"/>
        <v>32</v>
      </c>
      <c r="D218" s="1">
        <f t="shared" ca="1" si="149"/>
        <v>1</v>
      </c>
      <c r="E218" s="1" t="str">
        <f t="shared" ca="1" si="150"/>
        <v>Health</v>
      </c>
      <c r="F218" s="1">
        <f t="shared" ca="1" si="151"/>
        <v>4</v>
      </c>
      <c r="G218" s="1" t="str">
        <f t="shared" ca="1" si="152"/>
        <v>IT Engineering</v>
      </c>
      <c r="H218" s="1">
        <f t="shared" ca="1" si="153"/>
        <v>3</v>
      </c>
      <c r="I218" s="1">
        <f t="shared" ca="1" si="145"/>
        <v>2</v>
      </c>
      <c r="J218" s="1">
        <f t="shared" ca="1" si="154"/>
        <v>18650</v>
      </c>
      <c r="K218" s="1">
        <f t="shared" ca="1" si="155"/>
        <v>1</v>
      </c>
      <c r="L218" s="1" t="str">
        <f t="shared" ca="1" si="156"/>
        <v>Ganesh Nagar</v>
      </c>
      <c r="M218" s="1">
        <f t="shared" ca="1" si="182"/>
        <v>111900</v>
      </c>
      <c r="N218" s="1">
        <f t="shared" ca="1" si="157"/>
        <v>18957.233584499161</v>
      </c>
      <c r="O218" s="1">
        <f t="shared" ca="1" si="183"/>
        <v>27807.26739331822</v>
      </c>
      <c r="P218" s="1">
        <f t="shared" ca="1" si="158"/>
        <v>18104</v>
      </c>
      <c r="Q218" s="1">
        <f t="shared" ca="1" si="184"/>
        <v>32022.62344938139</v>
      </c>
      <c r="R218">
        <f t="shared" ca="1" si="185"/>
        <v>21324.641683257556</v>
      </c>
      <c r="S218" s="1">
        <f t="shared" ca="1" si="186"/>
        <v>161031.90907657577</v>
      </c>
      <c r="T218" s="1">
        <f t="shared" ca="1" si="187"/>
        <v>69083.857033880544</v>
      </c>
      <c r="U218" s="1">
        <f t="shared" ca="1" si="188"/>
        <v>91948.052042695228</v>
      </c>
      <c r="X218" s="33">
        <f t="shared" ca="1" si="160"/>
        <v>1</v>
      </c>
      <c r="Y218" s="33">
        <f t="shared" ca="1" si="161"/>
        <v>0</v>
      </c>
      <c r="Z218" s="33"/>
      <c r="AA218" s="33"/>
      <c r="AO218" s="33">
        <f t="shared" ca="1" si="162"/>
        <v>0</v>
      </c>
      <c r="AP218" s="33">
        <f t="shared" ca="1" si="163"/>
        <v>0</v>
      </c>
      <c r="AQ218" s="33">
        <f t="shared" ca="1" si="164"/>
        <v>0</v>
      </c>
      <c r="AR218" s="33">
        <f t="shared" ca="1" si="165"/>
        <v>0</v>
      </c>
      <c r="AS218" s="33">
        <f t="shared" ca="1" si="166"/>
        <v>1</v>
      </c>
      <c r="AT218" s="34">
        <f t="shared" ca="1" si="167"/>
        <v>0</v>
      </c>
      <c r="AU218" s="33"/>
      <c r="AV218" s="1"/>
      <c r="AW218" s="1"/>
      <c r="AX218" s="1"/>
      <c r="AY218" s="1"/>
      <c r="AZ218" s="1"/>
      <c r="BD218" s="34">
        <f ca="1">Table1[[#This Row],[Car Value]]/Table1[[#This Row],[Cars]]</f>
        <v>13903.63369665911</v>
      </c>
      <c r="BG218" s="34">
        <f t="shared" ca="1" si="168"/>
        <v>0</v>
      </c>
      <c r="BN218" s="16">
        <f ca="1">Table1[[#This Row],[Mortage Value]]/Table1[[#This Row],[Value of House]]</f>
        <v>0.16941227510723111</v>
      </c>
      <c r="BO218" s="1">
        <f t="shared" ca="1" si="159"/>
        <v>1</v>
      </c>
      <c r="BP218" s="1"/>
      <c r="BS218" s="33">
        <f t="shared" ca="1" si="177"/>
        <v>0</v>
      </c>
      <c r="BT218" s="33">
        <f t="shared" ca="1" si="178"/>
        <v>0</v>
      </c>
      <c r="BU218" s="33">
        <f t="shared" ca="1" si="179"/>
        <v>22590</v>
      </c>
      <c r="BV218" s="33">
        <f t="shared" ca="1" si="189"/>
        <v>0</v>
      </c>
      <c r="BW218" s="33">
        <f t="shared" ca="1" si="180"/>
        <v>0</v>
      </c>
      <c r="BX218" s="33">
        <f t="shared" ca="1" si="181"/>
        <v>0</v>
      </c>
      <c r="BZ218" s="33">
        <f t="shared" ca="1" si="169"/>
        <v>0</v>
      </c>
      <c r="CA218" s="33">
        <f t="shared" ca="1" si="170"/>
        <v>0</v>
      </c>
      <c r="CB218" s="33">
        <f t="shared" ca="1" si="171"/>
        <v>0</v>
      </c>
      <c r="CC218" s="33">
        <f t="shared" ca="1" si="172"/>
        <v>0</v>
      </c>
      <c r="CD218" s="33">
        <f t="shared" ca="1" si="173"/>
        <v>22590</v>
      </c>
      <c r="CE218" s="34">
        <f t="shared" ca="1" si="174"/>
        <v>0</v>
      </c>
      <c r="CG218" s="33">
        <f t="shared" ca="1" si="176"/>
        <v>1</v>
      </c>
      <c r="CH218" s="7"/>
      <c r="CJ218" s="34">
        <f t="shared" ca="1" si="175"/>
        <v>27</v>
      </c>
    </row>
    <row r="219" spans="1:88" x14ac:dyDescent="0.25">
      <c r="A219" s="1">
        <f t="shared" ca="1" si="146"/>
        <v>1</v>
      </c>
      <c r="B219" s="1" t="str">
        <f t="shared" ca="1" si="147"/>
        <v>Men</v>
      </c>
      <c r="C219" s="1">
        <f t="shared" ca="1" si="148"/>
        <v>26</v>
      </c>
      <c r="D219" s="1">
        <f t="shared" ca="1" si="149"/>
        <v>4</v>
      </c>
      <c r="E219" s="1" t="str">
        <f t="shared" ca="1" si="150"/>
        <v>IT</v>
      </c>
      <c r="F219" s="1">
        <f t="shared" ca="1" si="151"/>
        <v>1</v>
      </c>
      <c r="G219" s="1" t="str">
        <f t="shared" ca="1" si="152"/>
        <v>Doctor</v>
      </c>
      <c r="H219" s="1">
        <f t="shared" ca="1" si="153"/>
        <v>3</v>
      </c>
      <c r="I219" s="1">
        <f t="shared" ca="1" si="145"/>
        <v>1</v>
      </c>
      <c r="J219" s="1">
        <f t="shared" ca="1" si="154"/>
        <v>33455</v>
      </c>
      <c r="K219" s="1">
        <f t="shared" ca="1" si="155"/>
        <v>5</v>
      </c>
      <c r="L219" s="1" t="str">
        <f t="shared" ca="1" si="156"/>
        <v>Shivaji Talao</v>
      </c>
      <c r="M219" s="1">
        <f t="shared" ca="1" si="182"/>
        <v>133820</v>
      </c>
      <c r="N219" s="1">
        <f t="shared" ca="1" si="157"/>
        <v>59210.527330131394</v>
      </c>
      <c r="O219" s="1">
        <f t="shared" ca="1" si="183"/>
        <v>23087.549078859778</v>
      </c>
      <c r="P219" s="1">
        <f t="shared" ca="1" si="158"/>
        <v>19256</v>
      </c>
      <c r="Q219" s="1">
        <f t="shared" ca="1" si="184"/>
        <v>64967.07671315442</v>
      </c>
      <c r="R219">
        <f t="shared" ca="1" si="185"/>
        <v>31056.351233320383</v>
      </c>
      <c r="S219" s="1">
        <f t="shared" ca="1" si="186"/>
        <v>187963.90031218017</v>
      </c>
      <c r="T219" s="1">
        <f t="shared" ca="1" si="187"/>
        <v>143433.6040432858</v>
      </c>
      <c r="U219" s="1">
        <f t="shared" ca="1" si="188"/>
        <v>44530.296268894366</v>
      </c>
      <c r="X219" s="33">
        <f t="shared" ca="1" si="160"/>
        <v>0</v>
      </c>
      <c r="Y219" s="33">
        <f t="shared" ca="1" si="161"/>
        <v>1</v>
      </c>
      <c r="Z219" s="33"/>
      <c r="AA219" s="33"/>
      <c r="AO219" s="33">
        <f t="shared" ca="1" si="162"/>
        <v>0</v>
      </c>
      <c r="AP219" s="33">
        <f t="shared" ca="1" si="163"/>
        <v>0</v>
      </c>
      <c r="AQ219" s="33">
        <f t="shared" ca="1" si="164"/>
        <v>1</v>
      </c>
      <c r="AR219" s="33">
        <f t="shared" ca="1" si="165"/>
        <v>0</v>
      </c>
      <c r="AS219" s="33">
        <f t="shared" ca="1" si="166"/>
        <v>0</v>
      </c>
      <c r="AT219" s="34">
        <f t="shared" ca="1" si="167"/>
        <v>0</v>
      </c>
      <c r="AU219" s="33"/>
      <c r="AV219" s="1"/>
      <c r="AW219" s="1"/>
      <c r="AX219" s="1"/>
      <c r="AY219" s="1"/>
      <c r="AZ219" s="1"/>
      <c r="BD219" s="34">
        <f ca="1">Table1[[#This Row],[Car Value]]/Table1[[#This Row],[Cars]]</f>
        <v>23087.549078859778</v>
      </c>
      <c r="BG219" s="34">
        <f t="shared" ca="1" si="168"/>
        <v>0</v>
      </c>
      <c r="BN219" s="16">
        <f ca="1">Table1[[#This Row],[Mortage Value]]/Table1[[#This Row],[Value of House]]</f>
        <v>0.4424639615164504</v>
      </c>
      <c r="BO219" s="1">
        <f t="shared" ca="1" si="159"/>
        <v>0</v>
      </c>
      <c r="BP219" s="1"/>
      <c r="BS219" s="33">
        <f t="shared" ca="1" si="177"/>
        <v>18650</v>
      </c>
      <c r="BT219" s="33">
        <f t="shared" ca="1" si="178"/>
        <v>0</v>
      </c>
      <c r="BU219" s="33">
        <f t="shared" ca="1" si="179"/>
        <v>0</v>
      </c>
      <c r="BV219" s="33">
        <f t="shared" ca="1" si="189"/>
        <v>0</v>
      </c>
      <c r="BW219" s="33">
        <f t="shared" ca="1" si="180"/>
        <v>0</v>
      </c>
      <c r="BX219" s="33">
        <f t="shared" ca="1" si="181"/>
        <v>0</v>
      </c>
      <c r="BZ219" s="33">
        <f t="shared" ca="1" si="169"/>
        <v>0</v>
      </c>
      <c r="CA219" s="33">
        <f t="shared" ca="1" si="170"/>
        <v>0</v>
      </c>
      <c r="CB219" s="33">
        <f t="shared" ca="1" si="171"/>
        <v>18650</v>
      </c>
      <c r="CC219" s="33">
        <f t="shared" ca="1" si="172"/>
        <v>0</v>
      </c>
      <c r="CD219" s="33">
        <f t="shared" ca="1" si="173"/>
        <v>0</v>
      </c>
      <c r="CE219" s="34">
        <f t="shared" ca="1" si="174"/>
        <v>0</v>
      </c>
      <c r="CG219" s="33">
        <f t="shared" ca="1" si="176"/>
        <v>1</v>
      </c>
      <c r="CH219" s="7"/>
      <c r="CJ219" s="34">
        <f t="shared" ca="1" si="175"/>
        <v>41</v>
      </c>
    </row>
    <row r="220" spans="1:88" x14ac:dyDescent="0.25">
      <c r="A220" s="1">
        <f t="shared" ca="1" si="146"/>
        <v>1</v>
      </c>
      <c r="B220" s="1" t="str">
        <f t="shared" ca="1" si="147"/>
        <v>Men</v>
      </c>
      <c r="C220" s="1">
        <f t="shared" ca="1" si="148"/>
        <v>29</v>
      </c>
      <c r="D220" s="1">
        <f t="shared" ca="1" si="149"/>
        <v>3</v>
      </c>
      <c r="E220" s="1" t="str">
        <f t="shared" ca="1" si="150"/>
        <v>Teaching</v>
      </c>
      <c r="F220" s="1">
        <f t="shared" ca="1" si="151"/>
        <v>1</v>
      </c>
      <c r="G220" s="1" t="str">
        <f t="shared" ca="1" si="152"/>
        <v>Doctor</v>
      </c>
      <c r="H220" s="1">
        <f t="shared" ca="1" si="153"/>
        <v>1</v>
      </c>
      <c r="I220" s="1">
        <f t="shared" ca="1" si="145"/>
        <v>1</v>
      </c>
      <c r="J220" s="1">
        <f t="shared" ca="1" si="154"/>
        <v>32181</v>
      </c>
      <c r="K220" s="1">
        <f t="shared" ca="1" si="155"/>
        <v>1</v>
      </c>
      <c r="L220" s="1" t="str">
        <f t="shared" ca="1" si="156"/>
        <v>Ganesh Nagar</v>
      </c>
      <c r="M220" s="1">
        <f t="shared" ca="1" si="182"/>
        <v>160905</v>
      </c>
      <c r="N220" s="1">
        <f t="shared" ca="1" si="157"/>
        <v>75400.988085561257</v>
      </c>
      <c r="O220" s="1">
        <f t="shared" ca="1" si="183"/>
        <v>13716.420744754061</v>
      </c>
      <c r="P220" s="1">
        <f t="shared" ca="1" si="158"/>
        <v>2906</v>
      </c>
      <c r="Q220" s="1">
        <f t="shared" ca="1" si="184"/>
        <v>23051.627930886709</v>
      </c>
      <c r="R220">
        <f t="shared" ca="1" si="185"/>
        <v>36957.808734136161</v>
      </c>
      <c r="S220" s="1">
        <f t="shared" ca="1" si="186"/>
        <v>211579.22947889022</v>
      </c>
      <c r="T220" s="1">
        <f t="shared" ca="1" si="187"/>
        <v>101358.61601644797</v>
      </c>
      <c r="U220" s="1">
        <f t="shared" ca="1" si="188"/>
        <v>110220.61346244226</v>
      </c>
      <c r="X220" s="33">
        <f t="shared" ca="1" si="160"/>
        <v>1</v>
      </c>
      <c r="Y220" s="33">
        <f t="shared" ca="1" si="161"/>
        <v>0</v>
      </c>
      <c r="Z220" s="33"/>
      <c r="AA220" s="33"/>
      <c r="AO220" s="33">
        <f t="shared" ca="1" si="162"/>
        <v>0</v>
      </c>
      <c r="AP220" s="33">
        <f t="shared" ca="1" si="163"/>
        <v>1</v>
      </c>
      <c r="AQ220" s="33">
        <f t="shared" ca="1" si="164"/>
        <v>0</v>
      </c>
      <c r="AR220" s="33">
        <f t="shared" ca="1" si="165"/>
        <v>0</v>
      </c>
      <c r="AS220" s="33">
        <f t="shared" ca="1" si="166"/>
        <v>0</v>
      </c>
      <c r="AT220" s="34">
        <f t="shared" ca="1" si="167"/>
        <v>0</v>
      </c>
      <c r="AU220" s="33"/>
      <c r="AV220" s="1"/>
      <c r="AW220" s="1"/>
      <c r="AX220" s="1"/>
      <c r="AY220" s="1"/>
      <c r="AZ220" s="1"/>
      <c r="BD220" s="34">
        <f ca="1">Table1[[#This Row],[Car Value]]/Table1[[#This Row],[Cars]]</f>
        <v>13716.420744754061</v>
      </c>
      <c r="BG220" s="34">
        <f t="shared" ca="1" si="168"/>
        <v>0</v>
      </c>
      <c r="BN220" s="16">
        <f ca="1">Table1[[#This Row],[Mortage Value]]/Table1[[#This Row],[Value of House]]</f>
        <v>0.46860562496852959</v>
      </c>
      <c r="BO220" s="1">
        <f t="shared" ca="1" si="159"/>
        <v>0</v>
      </c>
      <c r="BP220" s="1"/>
      <c r="BS220" s="33">
        <f t="shared" ca="1" si="177"/>
        <v>0</v>
      </c>
      <c r="BT220" s="33">
        <f t="shared" ca="1" si="178"/>
        <v>0</v>
      </c>
      <c r="BU220" s="33">
        <f t="shared" ca="1" si="179"/>
        <v>33455</v>
      </c>
      <c r="BV220" s="33">
        <f t="shared" ca="1" si="189"/>
        <v>0</v>
      </c>
      <c r="BW220" s="33">
        <f t="shared" ca="1" si="180"/>
        <v>0</v>
      </c>
      <c r="BX220" s="33">
        <f t="shared" ca="1" si="181"/>
        <v>0</v>
      </c>
      <c r="BZ220" s="33">
        <f t="shared" ca="1" si="169"/>
        <v>0</v>
      </c>
      <c r="CA220" s="33">
        <f t="shared" ca="1" si="170"/>
        <v>33455</v>
      </c>
      <c r="CB220" s="33">
        <f t="shared" ca="1" si="171"/>
        <v>0</v>
      </c>
      <c r="CC220" s="33">
        <f t="shared" ca="1" si="172"/>
        <v>0</v>
      </c>
      <c r="CD220" s="33">
        <f t="shared" ca="1" si="173"/>
        <v>0</v>
      </c>
      <c r="CE220" s="34">
        <f t="shared" ca="1" si="174"/>
        <v>0</v>
      </c>
      <c r="CG220" s="33">
        <f t="shared" ca="1" si="176"/>
        <v>1</v>
      </c>
      <c r="CH220" s="7"/>
      <c r="CJ220" s="34">
        <f t="shared" ca="1" si="175"/>
        <v>32</v>
      </c>
    </row>
    <row r="221" spans="1:88" x14ac:dyDescent="0.25">
      <c r="A221" s="1">
        <f t="shared" ca="1" si="146"/>
        <v>2</v>
      </c>
      <c r="B221" s="1" t="str">
        <f t="shared" ca="1" si="147"/>
        <v>Women</v>
      </c>
      <c r="C221" s="1">
        <f t="shared" ca="1" si="148"/>
        <v>25</v>
      </c>
      <c r="D221" s="1">
        <f t="shared" ca="1" si="149"/>
        <v>2</v>
      </c>
      <c r="E221" s="1" t="str">
        <f t="shared" ca="1" si="150"/>
        <v>Construction</v>
      </c>
      <c r="F221" s="1">
        <f t="shared" ca="1" si="151"/>
        <v>2</v>
      </c>
      <c r="G221" s="1" t="str">
        <f t="shared" ca="1" si="152"/>
        <v>Civil Engineering</v>
      </c>
      <c r="H221" s="1">
        <f t="shared" ca="1" si="153"/>
        <v>2</v>
      </c>
      <c r="I221" s="1">
        <f t="shared" ca="1" si="145"/>
        <v>2</v>
      </c>
      <c r="J221" s="1">
        <f t="shared" ca="1" si="154"/>
        <v>18415</v>
      </c>
      <c r="K221" s="1">
        <f t="shared" ca="1" si="155"/>
        <v>1</v>
      </c>
      <c r="L221" s="1" t="str">
        <f t="shared" ca="1" si="156"/>
        <v>Ganesh Nagar</v>
      </c>
      <c r="M221" s="1">
        <f t="shared" ca="1" si="182"/>
        <v>73660</v>
      </c>
      <c r="N221" s="1">
        <f t="shared" ca="1" si="157"/>
        <v>29829.808881559969</v>
      </c>
      <c r="O221" s="1">
        <f t="shared" ca="1" si="183"/>
        <v>16117.864656281179</v>
      </c>
      <c r="P221" s="1">
        <f t="shared" ca="1" si="158"/>
        <v>6736</v>
      </c>
      <c r="Q221" s="1">
        <f t="shared" ca="1" si="184"/>
        <v>17853.474790734137</v>
      </c>
      <c r="R221">
        <f t="shared" ca="1" si="185"/>
        <v>994.49943614917413</v>
      </c>
      <c r="S221" s="1">
        <f t="shared" ca="1" si="186"/>
        <v>90772.364092430347</v>
      </c>
      <c r="T221" s="1">
        <f t="shared" ca="1" si="187"/>
        <v>54419.283672294107</v>
      </c>
      <c r="U221" s="1">
        <f t="shared" ca="1" si="188"/>
        <v>36353.080420136241</v>
      </c>
      <c r="X221" s="33">
        <f t="shared" ca="1" si="160"/>
        <v>1</v>
      </c>
      <c r="Y221" s="33">
        <f t="shared" ca="1" si="161"/>
        <v>0</v>
      </c>
      <c r="Z221" s="33"/>
      <c r="AA221" s="33"/>
      <c r="AO221" s="33">
        <f t="shared" ca="1" si="162"/>
        <v>1</v>
      </c>
      <c r="AP221" s="33">
        <f t="shared" ca="1" si="163"/>
        <v>0</v>
      </c>
      <c r="AQ221" s="33">
        <f t="shared" ca="1" si="164"/>
        <v>0</v>
      </c>
      <c r="AR221" s="33">
        <f t="shared" ca="1" si="165"/>
        <v>0</v>
      </c>
      <c r="AS221" s="33">
        <f t="shared" ca="1" si="166"/>
        <v>0</v>
      </c>
      <c r="AT221" s="34">
        <f t="shared" ca="1" si="167"/>
        <v>0</v>
      </c>
      <c r="AU221" s="33"/>
      <c r="AV221" s="1"/>
      <c r="AW221" s="1"/>
      <c r="AX221" s="1"/>
      <c r="AY221" s="1"/>
      <c r="AZ221" s="1"/>
      <c r="BD221" s="34">
        <f ca="1">Table1[[#This Row],[Car Value]]/Table1[[#This Row],[Cars]]</f>
        <v>8058.9323281405896</v>
      </c>
      <c r="BG221" s="34">
        <f t="shared" ca="1" si="168"/>
        <v>0</v>
      </c>
      <c r="BN221" s="16">
        <f ca="1">Table1[[#This Row],[Mortage Value]]/Table1[[#This Row],[Value of House]]</f>
        <v>0.40496618085202241</v>
      </c>
      <c r="BO221" s="1">
        <f t="shared" ca="1" si="159"/>
        <v>0</v>
      </c>
      <c r="BP221" s="1"/>
      <c r="BS221" s="33">
        <f t="shared" ca="1" si="177"/>
        <v>32181</v>
      </c>
      <c r="BT221" s="33">
        <f t="shared" ca="1" si="178"/>
        <v>0</v>
      </c>
      <c r="BU221" s="33">
        <f t="shared" ca="1" si="179"/>
        <v>0</v>
      </c>
      <c r="BV221" s="33">
        <f t="shared" ca="1" si="189"/>
        <v>0</v>
      </c>
      <c r="BW221" s="33">
        <f t="shared" ca="1" si="180"/>
        <v>0</v>
      </c>
      <c r="BX221" s="33">
        <f t="shared" ca="1" si="181"/>
        <v>0</v>
      </c>
      <c r="BZ221" s="33">
        <f t="shared" ca="1" si="169"/>
        <v>32181</v>
      </c>
      <c r="CA221" s="33">
        <f t="shared" ca="1" si="170"/>
        <v>0</v>
      </c>
      <c r="CB221" s="33">
        <f t="shared" ca="1" si="171"/>
        <v>0</v>
      </c>
      <c r="CC221" s="33">
        <f t="shared" ca="1" si="172"/>
        <v>0</v>
      </c>
      <c r="CD221" s="33">
        <f t="shared" ca="1" si="173"/>
        <v>0</v>
      </c>
      <c r="CE221" s="34">
        <f t="shared" ca="1" si="174"/>
        <v>0</v>
      </c>
      <c r="CG221" s="33">
        <f t="shared" ca="1" si="176"/>
        <v>1</v>
      </c>
      <c r="CH221" s="7"/>
      <c r="CJ221" s="34">
        <f t="shared" ca="1" si="175"/>
        <v>26</v>
      </c>
    </row>
    <row r="222" spans="1:88" x14ac:dyDescent="0.25">
      <c r="A222" s="1">
        <f t="shared" ca="1" si="146"/>
        <v>1</v>
      </c>
      <c r="B222" s="1" t="str">
        <f t="shared" ca="1" si="147"/>
        <v>Men</v>
      </c>
      <c r="C222" s="1">
        <f t="shared" ca="1" si="148"/>
        <v>31</v>
      </c>
      <c r="D222" s="1">
        <f t="shared" ca="1" si="149"/>
        <v>3</v>
      </c>
      <c r="E222" s="1" t="str">
        <f t="shared" ca="1" si="150"/>
        <v>Teaching</v>
      </c>
      <c r="F222" s="1">
        <f t="shared" ca="1" si="151"/>
        <v>6</v>
      </c>
      <c r="G222" s="1" t="str">
        <f t="shared" ca="1" si="152"/>
        <v>Architech</v>
      </c>
      <c r="H222" s="1">
        <f t="shared" ca="1" si="153"/>
        <v>4</v>
      </c>
      <c r="I222" s="1">
        <f t="shared" ca="1" si="145"/>
        <v>1</v>
      </c>
      <c r="J222" s="1">
        <f t="shared" ca="1" si="154"/>
        <v>32023</v>
      </c>
      <c r="K222" s="1">
        <f t="shared" ca="1" si="155"/>
        <v>1</v>
      </c>
      <c r="L222" s="1" t="str">
        <f t="shared" ca="1" si="156"/>
        <v>Ganesh Nagar</v>
      </c>
      <c r="M222" s="1">
        <f t="shared" ca="1" si="182"/>
        <v>128092</v>
      </c>
      <c r="N222" s="1">
        <f t="shared" ca="1" si="157"/>
        <v>14494.139055338948</v>
      </c>
      <c r="O222" s="1">
        <f t="shared" ca="1" si="183"/>
        <v>28695.859409007386</v>
      </c>
      <c r="P222" s="1">
        <f t="shared" ca="1" si="158"/>
        <v>987</v>
      </c>
      <c r="Q222" s="1">
        <f t="shared" ca="1" si="184"/>
        <v>4474.4558923642508</v>
      </c>
      <c r="R222">
        <f t="shared" ca="1" si="185"/>
        <v>15624.094942142863</v>
      </c>
      <c r="S222" s="1">
        <f t="shared" ca="1" si="186"/>
        <v>172411.95435115026</v>
      </c>
      <c r="T222" s="1">
        <f t="shared" ca="1" si="187"/>
        <v>19955.594947703197</v>
      </c>
      <c r="U222" s="1">
        <f t="shared" ca="1" si="188"/>
        <v>152456.35940344707</v>
      </c>
      <c r="X222" s="33">
        <f t="shared" ca="1" si="160"/>
        <v>0</v>
      </c>
      <c r="Y222" s="33">
        <f t="shared" ca="1" si="161"/>
        <v>1</v>
      </c>
      <c r="Z222" s="33"/>
      <c r="AA222" s="33"/>
      <c r="AO222" s="33">
        <f t="shared" ca="1" si="162"/>
        <v>0</v>
      </c>
      <c r="AP222" s="33">
        <f t="shared" ca="1" si="163"/>
        <v>0</v>
      </c>
      <c r="AQ222" s="33">
        <f t="shared" ca="1" si="164"/>
        <v>0</v>
      </c>
      <c r="AR222" s="33">
        <f t="shared" ca="1" si="165"/>
        <v>1</v>
      </c>
      <c r="AS222" s="33">
        <f t="shared" ca="1" si="166"/>
        <v>0</v>
      </c>
      <c r="AT222" s="34">
        <f t="shared" ca="1" si="167"/>
        <v>0</v>
      </c>
      <c r="AU222" s="33"/>
      <c r="AV222" s="1"/>
      <c r="AW222" s="1"/>
      <c r="AX222" s="1"/>
      <c r="AY222" s="1"/>
      <c r="AZ222" s="1"/>
      <c r="BD222" s="34">
        <f ca="1">Table1[[#This Row],[Car Value]]/Table1[[#This Row],[Cars]]</f>
        <v>28695.859409007386</v>
      </c>
      <c r="BG222" s="34">
        <f t="shared" ca="1" si="168"/>
        <v>0</v>
      </c>
      <c r="BN222" s="16">
        <f ca="1">Table1[[#This Row],[Mortage Value]]/Table1[[#This Row],[Value of House]]</f>
        <v>0.11315413183757728</v>
      </c>
      <c r="BO222" s="1">
        <f t="shared" ca="1" si="159"/>
        <v>1</v>
      </c>
      <c r="BP222" s="1"/>
      <c r="BS222" s="33">
        <f t="shared" ca="1" si="177"/>
        <v>18415</v>
      </c>
      <c r="BT222" s="33">
        <f t="shared" ca="1" si="178"/>
        <v>0</v>
      </c>
      <c r="BU222" s="33">
        <f t="shared" ca="1" si="179"/>
        <v>0</v>
      </c>
      <c r="BV222" s="33">
        <f t="shared" ca="1" si="189"/>
        <v>0</v>
      </c>
      <c r="BW222" s="33">
        <f t="shared" ca="1" si="180"/>
        <v>0</v>
      </c>
      <c r="BX222" s="33">
        <f t="shared" ca="1" si="181"/>
        <v>0</v>
      </c>
      <c r="BZ222" s="33">
        <f t="shared" ca="1" si="169"/>
        <v>0</v>
      </c>
      <c r="CA222" s="33">
        <f t="shared" ca="1" si="170"/>
        <v>0</v>
      </c>
      <c r="CB222" s="33">
        <f t="shared" ca="1" si="171"/>
        <v>0</v>
      </c>
      <c r="CC222" s="33">
        <f t="shared" ca="1" si="172"/>
        <v>18415</v>
      </c>
      <c r="CD222" s="33">
        <f t="shared" ca="1" si="173"/>
        <v>0</v>
      </c>
      <c r="CE222" s="34">
        <f t="shared" ca="1" si="174"/>
        <v>0</v>
      </c>
      <c r="CG222" s="33">
        <f t="shared" ca="1" si="176"/>
        <v>1</v>
      </c>
      <c r="CH222" s="7"/>
      <c r="CJ222" s="34">
        <f t="shared" ca="1" si="175"/>
        <v>29</v>
      </c>
    </row>
    <row r="223" spans="1:88" x14ac:dyDescent="0.25">
      <c r="A223" s="1">
        <f t="shared" ca="1" si="146"/>
        <v>2</v>
      </c>
      <c r="B223" s="1" t="str">
        <f t="shared" ca="1" si="147"/>
        <v>Women</v>
      </c>
      <c r="C223" s="1">
        <f t="shared" ca="1" si="148"/>
        <v>43</v>
      </c>
      <c r="D223" s="1">
        <f t="shared" ca="1" si="149"/>
        <v>3</v>
      </c>
      <c r="E223" s="1" t="str">
        <f t="shared" ca="1" si="150"/>
        <v>Teaching</v>
      </c>
      <c r="F223" s="1">
        <f t="shared" ca="1" si="151"/>
        <v>4</v>
      </c>
      <c r="G223" s="1" t="str">
        <f t="shared" ca="1" si="152"/>
        <v>IT Engineering</v>
      </c>
      <c r="H223" s="1">
        <f t="shared" ca="1" si="153"/>
        <v>1</v>
      </c>
      <c r="I223" s="1">
        <f t="shared" ca="1" si="145"/>
        <v>1</v>
      </c>
      <c r="J223" s="1">
        <f t="shared" ca="1" si="154"/>
        <v>17507</v>
      </c>
      <c r="K223" s="1">
        <f t="shared" ca="1" si="155"/>
        <v>5</v>
      </c>
      <c r="L223" s="1" t="str">
        <f t="shared" ca="1" si="156"/>
        <v>Shivaji Talao</v>
      </c>
      <c r="M223" s="1">
        <f t="shared" ca="1" si="182"/>
        <v>52521</v>
      </c>
      <c r="N223" s="1">
        <f t="shared" ca="1" si="157"/>
        <v>23329.476015652395</v>
      </c>
      <c r="O223" s="1">
        <f t="shared" ca="1" si="183"/>
        <v>10017.532345535699</v>
      </c>
      <c r="P223" s="1">
        <f t="shared" ca="1" si="158"/>
        <v>6688</v>
      </c>
      <c r="Q223" s="1">
        <f t="shared" ca="1" si="184"/>
        <v>34159.129634010591</v>
      </c>
      <c r="R223">
        <f t="shared" ca="1" si="185"/>
        <v>25466.784172940192</v>
      </c>
      <c r="S223" s="1">
        <f t="shared" ca="1" si="186"/>
        <v>88005.316518475884</v>
      </c>
      <c r="T223" s="1">
        <f t="shared" ca="1" si="187"/>
        <v>64176.60564966299</v>
      </c>
      <c r="U223" s="1">
        <f t="shared" ca="1" si="188"/>
        <v>23828.710868812894</v>
      </c>
      <c r="X223" s="33">
        <f t="shared" ca="1" si="160"/>
        <v>1</v>
      </c>
      <c r="Y223" s="33">
        <f t="shared" ca="1" si="161"/>
        <v>0</v>
      </c>
      <c r="Z223" s="33"/>
      <c r="AA223" s="33"/>
      <c r="AO223" s="33">
        <f t="shared" ca="1" si="162"/>
        <v>1</v>
      </c>
      <c r="AP223" s="33">
        <f t="shared" ca="1" si="163"/>
        <v>0</v>
      </c>
      <c r="AQ223" s="33">
        <f t="shared" ca="1" si="164"/>
        <v>0</v>
      </c>
      <c r="AR223" s="33">
        <f t="shared" ca="1" si="165"/>
        <v>0</v>
      </c>
      <c r="AS223" s="33">
        <f t="shared" ca="1" si="166"/>
        <v>0</v>
      </c>
      <c r="AT223" s="34">
        <f t="shared" ca="1" si="167"/>
        <v>0</v>
      </c>
      <c r="AU223" s="33"/>
      <c r="AV223" s="1"/>
      <c r="AW223" s="1"/>
      <c r="AX223" s="1"/>
      <c r="AY223" s="1"/>
      <c r="AZ223" s="1"/>
      <c r="BD223" s="34">
        <f ca="1">Table1[[#This Row],[Car Value]]/Table1[[#This Row],[Cars]]</f>
        <v>10017.532345535699</v>
      </c>
      <c r="BG223" s="34">
        <f t="shared" ca="1" si="168"/>
        <v>0</v>
      </c>
      <c r="BN223" s="16">
        <f ca="1">Table1[[#This Row],[Mortage Value]]/Table1[[#This Row],[Value of House]]</f>
        <v>0.44419329440894872</v>
      </c>
      <c r="BO223" s="1">
        <f t="shared" ca="1" si="159"/>
        <v>0</v>
      </c>
      <c r="BP223" s="1"/>
      <c r="BS223" s="33">
        <f t="shared" ca="1" si="177"/>
        <v>32023</v>
      </c>
      <c r="BT223" s="33">
        <f t="shared" ca="1" si="178"/>
        <v>0</v>
      </c>
      <c r="BU223" s="33">
        <f t="shared" ca="1" si="179"/>
        <v>0</v>
      </c>
      <c r="BV223" s="33">
        <f t="shared" ca="1" si="189"/>
        <v>0</v>
      </c>
      <c r="BW223" s="33">
        <f t="shared" ca="1" si="180"/>
        <v>0</v>
      </c>
      <c r="BX223" s="33">
        <f t="shared" ca="1" si="181"/>
        <v>0</v>
      </c>
      <c r="BZ223" s="33">
        <f t="shared" ca="1" si="169"/>
        <v>32023</v>
      </c>
      <c r="CA223" s="33">
        <f t="shared" ca="1" si="170"/>
        <v>0</v>
      </c>
      <c r="CB223" s="33">
        <f t="shared" ca="1" si="171"/>
        <v>0</v>
      </c>
      <c r="CC223" s="33">
        <f t="shared" ca="1" si="172"/>
        <v>0</v>
      </c>
      <c r="CD223" s="33">
        <f t="shared" ca="1" si="173"/>
        <v>0</v>
      </c>
      <c r="CE223" s="34">
        <f t="shared" ca="1" si="174"/>
        <v>0</v>
      </c>
      <c r="CG223" s="33">
        <f t="shared" ca="1" si="176"/>
        <v>1</v>
      </c>
      <c r="CH223" s="7"/>
      <c r="CJ223" s="34">
        <f t="shared" ca="1" si="175"/>
        <v>25</v>
      </c>
    </row>
    <row r="224" spans="1:88" x14ac:dyDescent="0.25">
      <c r="A224" s="1">
        <f t="shared" ca="1" si="146"/>
        <v>1</v>
      </c>
      <c r="B224" s="1" t="str">
        <f t="shared" ca="1" si="147"/>
        <v>Men</v>
      </c>
      <c r="C224" s="1">
        <f t="shared" ca="1" si="148"/>
        <v>26</v>
      </c>
      <c r="D224" s="1">
        <f t="shared" ca="1" si="149"/>
        <v>4</v>
      </c>
      <c r="E224" s="1" t="str">
        <f t="shared" ca="1" si="150"/>
        <v>IT</v>
      </c>
      <c r="F224" s="1">
        <f t="shared" ca="1" si="151"/>
        <v>5</v>
      </c>
      <c r="G224" s="1" t="str">
        <f t="shared" ca="1" si="152"/>
        <v>Other</v>
      </c>
      <c r="H224" s="1">
        <f t="shared" ca="1" si="153"/>
        <v>0</v>
      </c>
      <c r="I224" s="1">
        <f t="shared" ca="1" si="145"/>
        <v>2</v>
      </c>
      <c r="J224" s="1">
        <f t="shared" ca="1" si="154"/>
        <v>32253</v>
      </c>
      <c r="K224" s="1">
        <f t="shared" ca="1" si="155"/>
        <v>6</v>
      </c>
      <c r="L224" s="1" t="str">
        <f t="shared" ca="1" si="156"/>
        <v>Bhandup Station road</v>
      </c>
      <c r="M224" s="1">
        <f t="shared" ca="1" si="182"/>
        <v>193518</v>
      </c>
      <c r="N224" s="1">
        <f t="shared" ca="1" si="157"/>
        <v>47402.887198115204</v>
      </c>
      <c r="O224" s="1">
        <f t="shared" ca="1" si="183"/>
        <v>49309.500221604103</v>
      </c>
      <c r="P224" s="1">
        <f t="shared" ca="1" si="158"/>
        <v>41391</v>
      </c>
      <c r="Q224" s="1">
        <f t="shared" ca="1" si="184"/>
        <v>40454.963055913089</v>
      </c>
      <c r="R224">
        <f t="shared" ca="1" si="185"/>
        <v>39004.442920597634</v>
      </c>
      <c r="S224" s="1">
        <f t="shared" ca="1" si="186"/>
        <v>281831.94314220175</v>
      </c>
      <c r="T224" s="1">
        <f t="shared" ca="1" si="187"/>
        <v>129248.85025402829</v>
      </c>
      <c r="U224" s="1">
        <f t="shared" ca="1" si="188"/>
        <v>152583.09288817347</v>
      </c>
      <c r="X224" s="33">
        <f t="shared" ca="1" si="160"/>
        <v>0</v>
      </c>
      <c r="Y224" s="33">
        <f t="shared" ca="1" si="161"/>
        <v>1</v>
      </c>
      <c r="Z224" s="33"/>
      <c r="AA224" s="33"/>
      <c r="AO224" s="33">
        <f t="shared" ca="1" si="162"/>
        <v>1</v>
      </c>
      <c r="AP224" s="33">
        <f t="shared" ca="1" si="163"/>
        <v>0</v>
      </c>
      <c r="AQ224" s="33">
        <f t="shared" ca="1" si="164"/>
        <v>0</v>
      </c>
      <c r="AR224" s="33">
        <f t="shared" ca="1" si="165"/>
        <v>0</v>
      </c>
      <c r="AS224" s="33">
        <f t="shared" ca="1" si="166"/>
        <v>0</v>
      </c>
      <c r="AT224" s="34">
        <f t="shared" ca="1" si="167"/>
        <v>0</v>
      </c>
      <c r="AU224" s="33"/>
      <c r="AV224" s="1"/>
      <c r="AW224" s="1"/>
      <c r="AX224" s="1"/>
      <c r="AY224" s="1"/>
      <c r="AZ224" s="1"/>
      <c r="BD224" s="34">
        <f ca="1">Table1[[#This Row],[Car Value]]/Table1[[#This Row],[Cars]]</f>
        <v>24654.750110802051</v>
      </c>
      <c r="BG224" s="34">
        <f t="shared" ca="1" si="168"/>
        <v>0</v>
      </c>
      <c r="BN224" s="16">
        <f ca="1">Table1[[#This Row],[Mortage Value]]/Table1[[#This Row],[Value of House]]</f>
        <v>0.24495337487011651</v>
      </c>
      <c r="BO224" s="1">
        <f t="shared" ca="1" si="159"/>
        <v>0</v>
      </c>
      <c r="BP224" s="1"/>
      <c r="BS224" s="33">
        <f t="shared" ca="1" si="177"/>
        <v>0</v>
      </c>
      <c r="BT224" s="33">
        <f t="shared" ca="1" si="178"/>
        <v>0</v>
      </c>
      <c r="BU224" s="33">
        <f t="shared" ca="1" si="179"/>
        <v>17507</v>
      </c>
      <c r="BV224" s="33">
        <f t="shared" ca="1" si="189"/>
        <v>0</v>
      </c>
      <c r="BW224" s="33">
        <f t="shared" ca="1" si="180"/>
        <v>0</v>
      </c>
      <c r="BX224" s="33">
        <f t="shared" ca="1" si="181"/>
        <v>0</v>
      </c>
      <c r="BZ224" s="33">
        <f t="shared" ca="1" si="169"/>
        <v>17507</v>
      </c>
      <c r="CA224" s="33">
        <f t="shared" ca="1" si="170"/>
        <v>0</v>
      </c>
      <c r="CB224" s="33">
        <f t="shared" ca="1" si="171"/>
        <v>0</v>
      </c>
      <c r="CC224" s="33">
        <f t="shared" ca="1" si="172"/>
        <v>0</v>
      </c>
      <c r="CD224" s="33">
        <f t="shared" ca="1" si="173"/>
        <v>0</v>
      </c>
      <c r="CE224" s="34">
        <f t="shared" ca="1" si="174"/>
        <v>0</v>
      </c>
      <c r="CG224" s="33">
        <f t="shared" ca="1" si="176"/>
        <v>1</v>
      </c>
      <c r="CH224" s="7"/>
      <c r="CJ224" s="34">
        <f t="shared" ca="1" si="175"/>
        <v>31</v>
      </c>
    </row>
    <row r="225" spans="1:88" x14ac:dyDescent="0.25">
      <c r="A225" s="1">
        <f t="shared" ca="1" si="146"/>
        <v>2</v>
      </c>
      <c r="B225" s="1" t="str">
        <f t="shared" ca="1" si="147"/>
        <v>Women</v>
      </c>
      <c r="C225" s="1">
        <f t="shared" ca="1" si="148"/>
        <v>27</v>
      </c>
      <c r="D225" s="1">
        <f t="shared" ca="1" si="149"/>
        <v>1</v>
      </c>
      <c r="E225" s="1" t="str">
        <f t="shared" ca="1" si="150"/>
        <v>Health</v>
      </c>
      <c r="F225" s="1">
        <f t="shared" ca="1" si="151"/>
        <v>5</v>
      </c>
      <c r="G225" s="1" t="str">
        <f t="shared" ca="1" si="152"/>
        <v>Other</v>
      </c>
      <c r="H225" s="1">
        <f t="shared" ca="1" si="153"/>
        <v>1</v>
      </c>
      <c r="I225" s="1">
        <f t="shared" ca="1" si="145"/>
        <v>2</v>
      </c>
      <c r="J225" s="1">
        <f t="shared" ca="1" si="154"/>
        <v>25989</v>
      </c>
      <c r="K225" s="1">
        <f t="shared" ca="1" si="155"/>
        <v>7</v>
      </c>
      <c r="L225" s="1" t="str">
        <f t="shared" ca="1" si="156"/>
        <v>Tank Road</v>
      </c>
      <c r="M225" s="1">
        <f t="shared" ca="1" si="182"/>
        <v>77967</v>
      </c>
      <c r="N225" s="1">
        <f t="shared" ca="1" si="157"/>
        <v>55530.316310781447</v>
      </c>
      <c r="O225" s="1">
        <f t="shared" ca="1" si="183"/>
        <v>46138.839536030078</v>
      </c>
      <c r="P225" s="1">
        <f t="shared" ca="1" si="158"/>
        <v>20440</v>
      </c>
      <c r="Q225" s="1">
        <f t="shared" ca="1" si="184"/>
        <v>18918.02232259505</v>
      </c>
      <c r="R225">
        <f t="shared" ca="1" si="185"/>
        <v>34100.848943839053</v>
      </c>
      <c r="S225" s="1">
        <f t="shared" ca="1" si="186"/>
        <v>158206.68847986913</v>
      </c>
      <c r="T225" s="1">
        <f t="shared" ca="1" si="187"/>
        <v>94888.338633376494</v>
      </c>
      <c r="U225" s="1">
        <f t="shared" ca="1" si="188"/>
        <v>63318.349846492638</v>
      </c>
      <c r="X225" s="33">
        <f t="shared" ca="1" si="160"/>
        <v>1</v>
      </c>
      <c r="Y225" s="33">
        <f t="shared" ca="1" si="161"/>
        <v>0</v>
      </c>
      <c r="Z225" s="33"/>
      <c r="AA225" s="33"/>
      <c r="AO225" s="33">
        <f t="shared" ca="1" si="162"/>
        <v>0</v>
      </c>
      <c r="AP225" s="33">
        <f t="shared" ca="1" si="163"/>
        <v>1</v>
      </c>
      <c r="AQ225" s="33">
        <f t="shared" ca="1" si="164"/>
        <v>0</v>
      </c>
      <c r="AR225" s="33">
        <f t="shared" ca="1" si="165"/>
        <v>0</v>
      </c>
      <c r="AS225" s="33">
        <f t="shared" ca="1" si="166"/>
        <v>0</v>
      </c>
      <c r="AT225" s="34">
        <f t="shared" ca="1" si="167"/>
        <v>0</v>
      </c>
      <c r="AU225" s="33"/>
      <c r="AV225" s="1"/>
      <c r="AW225" s="1"/>
      <c r="AX225" s="1"/>
      <c r="AY225" s="1"/>
      <c r="AZ225" s="1"/>
      <c r="BD225" s="34">
        <f ca="1">Table1[[#This Row],[Car Value]]/Table1[[#This Row],[Cars]]</f>
        <v>23069.419768015039</v>
      </c>
      <c r="BG225" s="34">
        <f t="shared" ca="1" si="168"/>
        <v>0</v>
      </c>
      <c r="BN225" s="16">
        <f ca="1">Table1[[#This Row],[Mortage Value]]/Table1[[#This Row],[Value of House]]</f>
        <v>0.71222845961472736</v>
      </c>
      <c r="BO225" s="1">
        <f t="shared" ca="1" si="159"/>
        <v>0</v>
      </c>
      <c r="BP225" s="1"/>
      <c r="BS225" s="33">
        <f t="shared" ca="1" si="177"/>
        <v>0</v>
      </c>
      <c r="BT225" s="33">
        <f t="shared" ca="1" si="178"/>
        <v>0</v>
      </c>
      <c r="BU225" s="33">
        <f t="shared" ca="1" si="179"/>
        <v>0</v>
      </c>
      <c r="BV225" s="33">
        <f t="shared" ca="1" si="189"/>
        <v>32253</v>
      </c>
      <c r="BW225" s="33">
        <f t="shared" ca="1" si="180"/>
        <v>0</v>
      </c>
      <c r="BX225" s="33">
        <f t="shared" ca="1" si="181"/>
        <v>0</v>
      </c>
      <c r="BZ225" s="33">
        <f t="shared" ca="1" si="169"/>
        <v>0</v>
      </c>
      <c r="CA225" s="33">
        <f t="shared" ca="1" si="170"/>
        <v>32253</v>
      </c>
      <c r="CB225" s="33">
        <f t="shared" ca="1" si="171"/>
        <v>0</v>
      </c>
      <c r="CC225" s="33">
        <f t="shared" ca="1" si="172"/>
        <v>0</v>
      </c>
      <c r="CD225" s="33">
        <f t="shared" ca="1" si="173"/>
        <v>0</v>
      </c>
      <c r="CE225" s="34">
        <f t="shared" ca="1" si="174"/>
        <v>0</v>
      </c>
      <c r="CG225" s="33">
        <f t="shared" ca="1" si="176"/>
        <v>0</v>
      </c>
      <c r="CH225" s="7"/>
      <c r="CJ225" s="34">
        <f t="shared" ca="1" si="175"/>
        <v>43</v>
      </c>
    </row>
    <row r="226" spans="1:88" x14ac:dyDescent="0.25">
      <c r="A226" s="1">
        <f t="shared" ca="1" si="146"/>
        <v>1</v>
      </c>
      <c r="B226" s="1" t="str">
        <f t="shared" ca="1" si="147"/>
        <v>Men</v>
      </c>
      <c r="C226" s="1">
        <f t="shared" ca="1" si="148"/>
        <v>35</v>
      </c>
      <c r="D226" s="1">
        <f t="shared" ca="1" si="149"/>
        <v>4</v>
      </c>
      <c r="E226" s="1" t="str">
        <f t="shared" ca="1" si="150"/>
        <v>IT</v>
      </c>
      <c r="F226" s="1">
        <f t="shared" ca="1" si="151"/>
        <v>2</v>
      </c>
      <c r="G226" s="1" t="str">
        <f t="shared" ca="1" si="152"/>
        <v>Civil Engineering</v>
      </c>
      <c r="H226" s="1">
        <f t="shared" ca="1" si="153"/>
        <v>1</v>
      </c>
      <c r="I226" s="1">
        <f t="shared" ca="1" si="145"/>
        <v>2</v>
      </c>
      <c r="J226" s="1">
        <f t="shared" ca="1" si="154"/>
        <v>32496</v>
      </c>
      <c r="K226" s="1">
        <f t="shared" ca="1" si="155"/>
        <v>7</v>
      </c>
      <c r="L226" s="1" t="str">
        <f t="shared" ca="1" si="156"/>
        <v>Tank Road</v>
      </c>
      <c r="M226" s="1">
        <f t="shared" ca="1" si="182"/>
        <v>162480</v>
      </c>
      <c r="N226" s="1">
        <f t="shared" ca="1" si="157"/>
        <v>72812.347411042036</v>
      </c>
      <c r="O226" s="1">
        <f t="shared" ca="1" si="183"/>
        <v>30621.272156570885</v>
      </c>
      <c r="P226" s="1">
        <f t="shared" ca="1" si="158"/>
        <v>5686</v>
      </c>
      <c r="Q226" s="1">
        <f t="shared" ca="1" si="184"/>
        <v>3364.6410683917716</v>
      </c>
      <c r="R226">
        <f t="shared" ca="1" si="185"/>
        <v>47393.761838956605</v>
      </c>
      <c r="S226" s="1">
        <f t="shared" ca="1" si="186"/>
        <v>240495.03399552748</v>
      </c>
      <c r="T226" s="1">
        <f t="shared" ca="1" si="187"/>
        <v>81862.988479433814</v>
      </c>
      <c r="U226" s="1">
        <f t="shared" ca="1" si="188"/>
        <v>158632.04551609367</v>
      </c>
      <c r="X226" s="33">
        <f t="shared" ca="1" si="160"/>
        <v>0</v>
      </c>
      <c r="Y226" s="33">
        <f t="shared" ca="1" si="161"/>
        <v>1</v>
      </c>
      <c r="Z226" s="33"/>
      <c r="AA226" s="33"/>
      <c r="AO226" s="33">
        <f t="shared" ca="1" si="162"/>
        <v>0</v>
      </c>
      <c r="AP226" s="33">
        <f t="shared" ca="1" si="163"/>
        <v>0</v>
      </c>
      <c r="AQ226" s="33">
        <f t="shared" ca="1" si="164"/>
        <v>1</v>
      </c>
      <c r="AR226" s="33">
        <f t="shared" ca="1" si="165"/>
        <v>0</v>
      </c>
      <c r="AS226" s="33">
        <f t="shared" ca="1" si="166"/>
        <v>0</v>
      </c>
      <c r="AT226" s="34">
        <f t="shared" ca="1" si="167"/>
        <v>0</v>
      </c>
      <c r="AU226" s="33"/>
      <c r="AV226" s="1"/>
      <c r="AW226" s="1"/>
      <c r="AX226" s="1"/>
      <c r="AY226" s="1"/>
      <c r="AZ226" s="1"/>
      <c r="BD226" s="34">
        <f ca="1">Table1[[#This Row],[Car Value]]/Table1[[#This Row],[Cars]]</f>
        <v>15310.636078285443</v>
      </c>
      <c r="BG226" s="34">
        <f t="shared" ca="1" si="168"/>
        <v>0</v>
      </c>
      <c r="BN226" s="16">
        <f ca="1">Table1[[#This Row],[Mortage Value]]/Table1[[#This Row],[Value of House]]</f>
        <v>0.44813113866963339</v>
      </c>
      <c r="BO226" s="1">
        <f t="shared" ca="1" si="159"/>
        <v>0</v>
      </c>
      <c r="BP226" s="1"/>
      <c r="BS226" s="33">
        <f t="shared" ca="1" si="177"/>
        <v>0</v>
      </c>
      <c r="BT226" s="33">
        <f t="shared" ca="1" si="178"/>
        <v>25989</v>
      </c>
      <c r="BU226" s="33">
        <f t="shared" ca="1" si="179"/>
        <v>0</v>
      </c>
      <c r="BV226" s="33">
        <f t="shared" ca="1" si="189"/>
        <v>0</v>
      </c>
      <c r="BW226" s="33">
        <f t="shared" ca="1" si="180"/>
        <v>0</v>
      </c>
      <c r="BX226" s="33">
        <f t="shared" ca="1" si="181"/>
        <v>0</v>
      </c>
      <c r="BZ226" s="33">
        <f t="shared" ca="1" si="169"/>
        <v>0</v>
      </c>
      <c r="CA226" s="33">
        <f t="shared" ca="1" si="170"/>
        <v>0</v>
      </c>
      <c r="CB226" s="33">
        <f t="shared" ca="1" si="171"/>
        <v>25989</v>
      </c>
      <c r="CC226" s="33">
        <f t="shared" ca="1" si="172"/>
        <v>0</v>
      </c>
      <c r="CD226" s="33">
        <f t="shared" ca="1" si="173"/>
        <v>0</v>
      </c>
      <c r="CE226" s="34">
        <f t="shared" ca="1" si="174"/>
        <v>0</v>
      </c>
      <c r="CG226" s="33">
        <f t="shared" ca="1" si="176"/>
        <v>1</v>
      </c>
      <c r="CH226" s="7"/>
      <c r="CJ226" s="34">
        <f t="shared" ca="1" si="175"/>
        <v>26</v>
      </c>
    </row>
    <row r="227" spans="1:88" x14ac:dyDescent="0.25">
      <c r="A227" s="1">
        <f t="shared" ca="1" si="146"/>
        <v>1</v>
      </c>
      <c r="B227" s="1" t="str">
        <f t="shared" ca="1" si="147"/>
        <v>Men</v>
      </c>
      <c r="C227" s="1">
        <f t="shared" ca="1" si="148"/>
        <v>29</v>
      </c>
      <c r="D227" s="1">
        <f t="shared" ca="1" si="149"/>
        <v>3</v>
      </c>
      <c r="E227" s="1" t="str">
        <f t="shared" ca="1" si="150"/>
        <v>Teaching</v>
      </c>
      <c r="F227" s="1">
        <f t="shared" ca="1" si="151"/>
        <v>5</v>
      </c>
      <c r="G227" s="1" t="str">
        <f t="shared" ca="1" si="152"/>
        <v>Other</v>
      </c>
      <c r="H227" s="1">
        <f t="shared" ca="1" si="153"/>
        <v>3</v>
      </c>
      <c r="I227" s="1">
        <f t="shared" ca="1" si="145"/>
        <v>2</v>
      </c>
      <c r="J227" s="1">
        <f t="shared" ca="1" si="154"/>
        <v>28488</v>
      </c>
      <c r="K227" s="1">
        <f t="shared" ca="1" si="155"/>
        <v>4</v>
      </c>
      <c r="L227" s="1" t="str">
        <f t="shared" ca="1" si="156"/>
        <v>Sarvoday Nagar</v>
      </c>
      <c r="M227" s="1">
        <f t="shared" ca="1" si="182"/>
        <v>113952</v>
      </c>
      <c r="N227" s="1">
        <f t="shared" ca="1" si="157"/>
        <v>94402.478253351132</v>
      </c>
      <c r="O227" s="1">
        <f t="shared" ca="1" si="183"/>
        <v>56404.563858871035</v>
      </c>
      <c r="P227" s="1">
        <f t="shared" ca="1" si="158"/>
        <v>2197</v>
      </c>
      <c r="Q227" s="1">
        <f t="shared" ca="1" si="184"/>
        <v>33930.044376389604</v>
      </c>
      <c r="R227">
        <f t="shared" ca="1" si="185"/>
        <v>29703.737935212797</v>
      </c>
      <c r="S227" s="1">
        <f t="shared" ca="1" si="186"/>
        <v>200060.30179408382</v>
      </c>
      <c r="T227" s="1">
        <f t="shared" ca="1" si="187"/>
        <v>130529.52262974074</v>
      </c>
      <c r="U227" s="1">
        <f t="shared" ca="1" si="188"/>
        <v>69530.779164343083</v>
      </c>
      <c r="X227" s="33">
        <f t="shared" ca="1" si="160"/>
        <v>1</v>
      </c>
      <c r="Y227" s="33">
        <f t="shared" ca="1" si="161"/>
        <v>0</v>
      </c>
      <c r="Z227" s="33"/>
      <c r="AA227" s="33"/>
      <c r="AO227" s="33">
        <f t="shared" ca="1" si="162"/>
        <v>0</v>
      </c>
      <c r="AP227" s="33">
        <f t="shared" ca="1" si="163"/>
        <v>1</v>
      </c>
      <c r="AQ227" s="33">
        <f t="shared" ca="1" si="164"/>
        <v>0</v>
      </c>
      <c r="AR227" s="33">
        <f t="shared" ca="1" si="165"/>
        <v>0</v>
      </c>
      <c r="AS227" s="33">
        <f t="shared" ca="1" si="166"/>
        <v>0</v>
      </c>
      <c r="AT227" s="34">
        <f t="shared" ca="1" si="167"/>
        <v>0</v>
      </c>
      <c r="AU227" s="33"/>
      <c r="AV227" s="1"/>
      <c r="AW227" s="1"/>
      <c r="AX227" s="1"/>
      <c r="AY227" s="1"/>
      <c r="AZ227" s="1"/>
      <c r="BD227" s="34">
        <f ca="1">Table1[[#This Row],[Car Value]]/Table1[[#This Row],[Cars]]</f>
        <v>28202.281929435518</v>
      </c>
      <c r="BG227" s="34">
        <f t="shared" ca="1" si="168"/>
        <v>0</v>
      </c>
      <c r="BN227" s="16">
        <f ca="1">Table1[[#This Row],[Mortage Value]]/Table1[[#This Row],[Value of House]]</f>
        <v>0.82844073165324994</v>
      </c>
      <c r="BO227" s="1">
        <f t="shared" ca="1" si="159"/>
        <v>0</v>
      </c>
      <c r="BP227" s="1"/>
      <c r="BS227" s="33">
        <f t="shared" ca="1" si="177"/>
        <v>0</v>
      </c>
      <c r="BT227" s="33">
        <f t="shared" ca="1" si="178"/>
        <v>32496</v>
      </c>
      <c r="BU227" s="33">
        <f t="shared" ca="1" si="179"/>
        <v>0</v>
      </c>
      <c r="BV227" s="33">
        <f t="shared" ca="1" si="189"/>
        <v>0</v>
      </c>
      <c r="BW227" s="33">
        <f t="shared" ca="1" si="180"/>
        <v>0</v>
      </c>
      <c r="BX227" s="33">
        <f t="shared" ca="1" si="181"/>
        <v>0</v>
      </c>
      <c r="BZ227" s="33">
        <f t="shared" ca="1" si="169"/>
        <v>0</v>
      </c>
      <c r="CA227" s="33">
        <f t="shared" ca="1" si="170"/>
        <v>32496</v>
      </c>
      <c r="CB227" s="33">
        <f t="shared" ca="1" si="171"/>
        <v>0</v>
      </c>
      <c r="CC227" s="33">
        <f t="shared" ca="1" si="172"/>
        <v>0</v>
      </c>
      <c r="CD227" s="33">
        <f t="shared" ca="1" si="173"/>
        <v>0</v>
      </c>
      <c r="CE227" s="34">
        <f t="shared" ca="1" si="174"/>
        <v>0</v>
      </c>
      <c r="CG227" s="33">
        <f t="shared" ca="1" si="176"/>
        <v>1</v>
      </c>
      <c r="CH227" s="7"/>
      <c r="CJ227" s="34">
        <f t="shared" ca="1" si="175"/>
        <v>27</v>
      </c>
    </row>
    <row r="228" spans="1:88" x14ac:dyDescent="0.25">
      <c r="A228" s="1">
        <f t="shared" ca="1" si="146"/>
        <v>2</v>
      </c>
      <c r="B228" s="1" t="str">
        <f t="shared" ca="1" si="147"/>
        <v>Women</v>
      </c>
      <c r="C228" s="1">
        <f t="shared" ca="1" si="148"/>
        <v>25</v>
      </c>
      <c r="D228" s="1">
        <f t="shared" ca="1" si="149"/>
        <v>6</v>
      </c>
      <c r="E228" s="1" t="str">
        <f t="shared" ca="1" si="150"/>
        <v>Architecture</v>
      </c>
      <c r="F228" s="1">
        <f t="shared" ca="1" si="151"/>
        <v>4</v>
      </c>
      <c r="G228" s="1" t="str">
        <f t="shared" ca="1" si="152"/>
        <v>IT Engineering</v>
      </c>
      <c r="H228" s="1">
        <f t="shared" ca="1" si="153"/>
        <v>1</v>
      </c>
      <c r="I228" s="1">
        <f t="shared" ca="1" si="145"/>
        <v>1</v>
      </c>
      <c r="J228" s="1">
        <f t="shared" ca="1" si="154"/>
        <v>29311</v>
      </c>
      <c r="K228" s="1">
        <f t="shared" ca="1" si="155"/>
        <v>4</v>
      </c>
      <c r="L228" s="1" t="str">
        <f t="shared" ca="1" si="156"/>
        <v>Sarvoday Nagar</v>
      </c>
      <c r="M228" s="1">
        <f t="shared" ca="1" si="182"/>
        <v>87933</v>
      </c>
      <c r="N228" s="1">
        <f t="shared" ca="1" si="157"/>
        <v>56503.950909897663</v>
      </c>
      <c r="O228" s="1">
        <f t="shared" ca="1" si="183"/>
        <v>24677.590262990827</v>
      </c>
      <c r="P228" s="1">
        <f t="shared" ca="1" si="158"/>
        <v>8085</v>
      </c>
      <c r="Q228" s="1">
        <f t="shared" ca="1" si="184"/>
        <v>50505.160131884913</v>
      </c>
      <c r="R228">
        <f t="shared" ca="1" si="185"/>
        <v>3610.50477729979</v>
      </c>
      <c r="S228" s="1">
        <f t="shared" ca="1" si="186"/>
        <v>116221.09504029062</v>
      </c>
      <c r="T228" s="1">
        <f t="shared" ca="1" si="187"/>
        <v>115094.11104178257</v>
      </c>
      <c r="U228" s="1">
        <f t="shared" ca="1" si="188"/>
        <v>1126.9839985080471</v>
      </c>
      <c r="X228" s="33">
        <f t="shared" ca="1" si="160"/>
        <v>1</v>
      </c>
      <c r="Y228" s="33">
        <f t="shared" ca="1" si="161"/>
        <v>0</v>
      </c>
      <c r="Z228" s="33"/>
      <c r="AA228" s="33"/>
      <c r="AO228" s="33">
        <f t="shared" ca="1" si="162"/>
        <v>1</v>
      </c>
      <c r="AP228" s="33">
        <f t="shared" ca="1" si="163"/>
        <v>0</v>
      </c>
      <c r="AQ228" s="33">
        <f t="shared" ca="1" si="164"/>
        <v>0</v>
      </c>
      <c r="AR228" s="33">
        <f t="shared" ca="1" si="165"/>
        <v>0</v>
      </c>
      <c r="AS228" s="33">
        <f t="shared" ca="1" si="166"/>
        <v>0</v>
      </c>
      <c r="AT228" s="34">
        <f t="shared" ca="1" si="167"/>
        <v>0</v>
      </c>
      <c r="AU228" s="33"/>
      <c r="AV228" s="1"/>
      <c r="AW228" s="1"/>
      <c r="AX228" s="1"/>
      <c r="AY228" s="1"/>
      <c r="AZ228" s="1"/>
      <c r="BD228" s="34">
        <f ca="1">Table1[[#This Row],[Car Value]]/Table1[[#This Row],[Cars]]</f>
        <v>24677.590262990827</v>
      </c>
      <c r="BG228" s="34">
        <f t="shared" ca="1" si="168"/>
        <v>0</v>
      </c>
      <c r="BN228" s="16">
        <f ca="1">Table1[[#This Row],[Mortage Value]]/Table1[[#This Row],[Value of House]]</f>
        <v>0.642579587980595</v>
      </c>
      <c r="BO228" s="1">
        <f t="shared" ca="1" si="159"/>
        <v>0</v>
      </c>
      <c r="BP228" s="1"/>
      <c r="BS228" s="33">
        <f t="shared" ca="1" si="177"/>
        <v>0</v>
      </c>
      <c r="BT228" s="33">
        <f t="shared" ca="1" si="178"/>
        <v>0</v>
      </c>
      <c r="BU228" s="33">
        <f t="shared" ca="1" si="179"/>
        <v>0</v>
      </c>
      <c r="BV228" s="33">
        <f t="shared" ca="1" si="189"/>
        <v>0</v>
      </c>
      <c r="BW228" s="33">
        <f t="shared" ca="1" si="180"/>
        <v>28488</v>
      </c>
      <c r="BX228" s="33">
        <f t="shared" ca="1" si="181"/>
        <v>0</v>
      </c>
      <c r="BZ228" s="33">
        <f t="shared" ca="1" si="169"/>
        <v>28488</v>
      </c>
      <c r="CA228" s="33">
        <f t="shared" ca="1" si="170"/>
        <v>0</v>
      </c>
      <c r="CB228" s="33">
        <f t="shared" ca="1" si="171"/>
        <v>0</v>
      </c>
      <c r="CC228" s="33">
        <f t="shared" ca="1" si="172"/>
        <v>0</v>
      </c>
      <c r="CD228" s="33">
        <f t="shared" ca="1" si="173"/>
        <v>0</v>
      </c>
      <c r="CE228" s="34">
        <f t="shared" ca="1" si="174"/>
        <v>0</v>
      </c>
      <c r="CG228" s="33">
        <f t="shared" ca="1" si="176"/>
        <v>1</v>
      </c>
      <c r="CH228" s="7"/>
      <c r="CJ228" s="34">
        <f t="shared" ca="1" si="175"/>
        <v>35</v>
      </c>
    </row>
    <row r="229" spans="1:88" x14ac:dyDescent="0.25">
      <c r="A229" s="1">
        <f t="shared" ca="1" si="146"/>
        <v>2</v>
      </c>
      <c r="B229" s="1" t="str">
        <f t="shared" ca="1" si="147"/>
        <v>Women</v>
      </c>
      <c r="C229" s="1">
        <f t="shared" ca="1" si="148"/>
        <v>39</v>
      </c>
      <c r="D229" s="1">
        <f t="shared" ca="1" si="149"/>
        <v>3</v>
      </c>
      <c r="E229" s="1" t="str">
        <f t="shared" ca="1" si="150"/>
        <v>Teaching</v>
      </c>
      <c r="F229" s="1">
        <f t="shared" ca="1" si="151"/>
        <v>3</v>
      </c>
      <c r="G229" s="1" t="str">
        <f t="shared" ca="1" si="152"/>
        <v>B.ED</v>
      </c>
      <c r="H229" s="1">
        <f t="shared" ca="1" si="153"/>
        <v>4</v>
      </c>
      <c r="I229" s="1">
        <f t="shared" ca="1" si="145"/>
        <v>2</v>
      </c>
      <c r="J229" s="1">
        <f t="shared" ca="1" si="154"/>
        <v>29749</v>
      </c>
      <c r="K229" s="1">
        <f t="shared" ca="1" si="155"/>
        <v>1</v>
      </c>
      <c r="L229" s="1" t="str">
        <f t="shared" ca="1" si="156"/>
        <v>Ganesh Nagar</v>
      </c>
      <c r="M229" s="1">
        <f t="shared" ca="1" si="182"/>
        <v>89247</v>
      </c>
      <c r="N229" s="1">
        <f t="shared" ca="1" si="157"/>
        <v>73108.00228357107</v>
      </c>
      <c r="O229" s="1">
        <f t="shared" ca="1" si="183"/>
        <v>50083.263319737816</v>
      </c>
      <c r="P229" s="1">
        <f t="shared" ca="1" si="158"/>
        <v>26875</v>
      </c>
      <c r="Q229" s="1">
        <f t="shared" ca="1" si="184"/>
        <v>20332.35390057453</v>
      </c>
      <c r="R229">
        <f t="shared" ca="1" si="185"/>
        <v>24860.471691215003</v>
      </c>
      <c r="S229" s="1">
        <f t="shared" ca="1" si="186"/>
        <v>164190.73501095281</v>
      </c>
      <c r="T229" s="1">
        <f t="shared" ca="1" si="187"/>
        <v>120315.3561841456</v>
      </c>
      <c r="U229" s="1">
        <f t="shared" ca="1" si="188"/>
        <v>43875.378826807209</v>
      </c>
      <c r="X229" s="33">
        <f t="shared" ca="1" si="160"/>
        <v>0</v>
      </c>
      <c r="Y229" s="33">
        <f t="shared" ca="1" si="161"/>
        <v>1</v>
      </c>
      <c r="Z229" s="33"/>
      <c r="AA229" s="33"/>
      <c r="AO229" s="33">
        <f t="shared" ca="1" si="162"/>
        <v>0</v>
      </c>
      <c r="AP229" s="33">
        <f t="shared" ca="1" si="163"/>
        <v>0</v>
      </c>
      <c r="AQ229" s="33">
        <f t="shared" ca="1" si="164"/>
        <v>0</v>
      </c>
      <c r="AR229" s="33">
        <f t="shared" ca="1" si="165"/>
        <v>0</v>
      </c>
      <c r="AS229" s="33">
        <f t="shared" ca="1" si="166"/>
        <v>1</v>
      </c>
      <c r="AT229" s="34">
        <f t="shared" ca="1" si="167"/>
        <v>0</v>
      </c>
      <c r="AU229" s="33"/>
      <c r="AV229" s="1"/>
      <c r="AW229" s="1"/>
      <c r="AX229" s="1"/>
      <c r="AY229" s="1"/>
      <c r="AZ229" s="1"/>
      <c r="BD229" s="34">
        <f ca="1">Table1[[#This Row],[Car Value]]/Table1[[#This Row],[Cars]]</f>
        <v>25041.631659868908</v>
      </c>
      <c r="BG229" s="34">
        <f t="shared" ca="1" si="168"/>
        <v>0</v>
      </c>
      <c r="BN229" s="16">
        <f ca="1">Table1[[#This Row],[Mortage Value]]/Table1[[#This Row],[Value of House]]</f>
        <v>0.81916481543997077</v>
      </c>
      <c r="BO229" s="1">
        <f t="shared" ca="1" si="159"/>
        <v>0</v>
      </c>
      <c r="BP229" s="1"/>
      <c r="BS229" s="33">
        <f t="shared" ca="1" si="177"/>
        <v>0</v>
      </c>
      <c r="BT229" s="33">
        <f t="shared" ca="1" si="178"/>
        <v>0</v>
      </c>
      <c r="BU229" s="33">
        <f t="shared" ca="1" si="179"/>
        <v>0</v>
      </c>
      <c r="BV229" s="33">
        <f t="shared" ca="1" si="189"/>
        <v>0</v>
      </c>
      <c r="BW229" s="33">
        <f t="shared" ca="1" si="180"/>
        <v>29311</v>
      </c>
      <c r="BX229" s="33">
        <f t="shared" ca="1" si="181"/>
        <v>0</v>
      </c>
      <c r="BZ229" s="33">
        <f t="shared" ca="1" si="169"/>
        <v>0</v>
      </c>
      <c r="CA229" s="33">
        <f t="shared" ca="1" si="170"/>
        <v>0</v>
      </c>
      <c r="CB229" s="33">
        <f t="shared" ca="1" si="171"/>
        <v>0</v>
      </c>
      <c r="CC229" s="33">
        <f t="shared" ca="1" si="172"/>
        <v>0</v>
      </c>
      <c r="CD229" s="33">
        <f t="shared" ca="1" si="173"/>
        <v>29311</v>
      </c>
      <c r="CE229" s="34">
        <f t="shared" ca="1" si="174"/>
        <v>0</v>
      </c>
      <c r="CG229" s="33">
        <f t="shared" ca="1" si="176"/>
        <v>1</v>
      </c>
      <c r="CH229" s="7"/>
      <c r="CJ229" s="34">
        <f t="shared" ca="1" si="175"/>
        <v>29</v>
      </c>
    </row>
    <row r="230" spans="1:88" x14ac:dyDescent="0.25">
      <c r="A230" s="1">
        <f t="shared" ca="1" si="146"/>
        <v>2</v>
      </c>
      <c r="B230" s="1" t="str">
        <f t="shared" ca="1" si="147"/>
        <v>Women</v>
      </c>
      <c r="C230" s="1">
        <f t="shared" ca="1" si="148"/>
        <v>31</v>
      </c>
      <c r="D230" s="1">
        <f t="shared" ca="1" si="149"/>
        <v>4</v>
      </c>
      <c r="E230" s="1" t="str">
        <f t="shared" ca="1" si="150"/>
        <v>IT</v>
      </c>
      <c r="F230" s="1">
        <f t="shared" ca="1" si="151"/>
        <v>1</v>
      </c>
      <c r="G230" s="1" t="str">
        <f t="shared" ca="1" si="152"/>
        <v>Doctor</v>
      </c>
      <c r="H230" s="1">
        <f t="shared" ca="1" si="153"/>
        <v>2</v>
      </c>
      <c r="I230" s="1">
        <f t="shared" ca="1" si="145"/>
        <v>1</v>
      </c>
      <c r="J230" s="1">
        <f t="shared" ca="1" si="154"/>
        <v>17281</v>
      </c>
      <c r="K230" s="1">
        <f t="shared" ca="1" si="155"/>
        <v>2</v>
      </c>
      <c r="L230" s="1" t="str">
        <f t="shared" ca="1" si="156"/>
        <v>Tembhipada Road</v>
      </c>
      <c r="M230" s="1">
        <f t="shared" ca="1" si="182"/>
        <v>86405</v>
      </c>
      <c r="N230" s="1">
        <f t="shared" ca="1" si="157"/>
        <v>43523.487958043719</v>
      </c>
      <c r="O230" s="1">
        <f t="shared" ca="1" si="183"/>
        <v>13375.447562172303</v>
      </c>
      <c r="P230" s="1">
        <f t="shared" ca="1" si="158"/>
        <v>2729</v>
      </c>
      <c r="Q230" s="1">
        <f t="shared" ca="1" si="184"/>
        <v>6993.9631589858518</v>
      </c>
      <c r="R230">
        <f t="shared" ca="1" si="185"/>
        <v>11501.67235982362</v>
      </c>
      <c r="S230" s="1">
        <f t="shared" ca="1" si="186"/>
        <v>111282.11992199594</v>
      </c>
      <c r="T230" s="1">
        <f t="shared" ca="1" si="187"/>
        <v>53246.451117029574</v>
      </c>
      <c r="U230" s="1">
        <f t="shared" ca="1" si="188"/>
        <v>58035.668804966364</v>
      </c>
      <c r="X230" s="33">
        <f t="shared" ca="1" si="160"/>
        <v>0</v>
      </c>
      <c r="Y230" s="33">
        <f t="shared" ca="1" si="161"/>
        <v>1</v>
      </c>
      <c r="Z230" s="33"/>
      <c r="AA230" s="33"/>
      <c r="AO230" s="33">
        <f t="shared" ca="1" si="162"/>
        <v>1</v>
      </c>
      <c r="AP230" s="33">
        <f t="shared" ca="1" si="163"/>
        <v>0</v>
      </c>
      <c r="AQ230" s="33">
        <f t="shared" ca="1" si="164"/>
        <v>0</v>
      </c>
      <c r="AR230" s="33">
        <f t="shared" ca="1" si="165"/>
        <v>0</v>
      </c>
      <c r="AS230" s="33">
        <f t="shared" ca="1" si="166"/>
        <v>0</v>
      </c>
      <c r="AT230" s="34">
        <f t="shared" ca="1" si="167"/>
        <v>0</v>
      </c>
      <c r="AU230" s="33"/>
      <c r="AV230" s="1"/>
      <c r="AW230" s="1"/>
      <c r="AX230" s="1"/>
      <c r="AY230" s="1"/>
      <c r="AZ230" s="1"/>
      <c r="BD230" s="34">
        <f ca="1">Table1[[#This Row],[Car Value]]/Table1[[#This Row],[Cars]]</f>
        <v>13375.447562172303</v>
      </c>
      <c r="BG230" s="34">
        <f t="shared" ca="1" si="168"/>
        <v>0</v>
      </c>
      <c r="BN230" s="16">
        <f ca="1">Table1[[#This Row],[Mortage Value]]/Table1[[#This Row],[Value of House]]</f>
        <v>0.50371492341928958</v>
      </c>
      <c r="BO230" s="1">
        <f t="shared" ca="1" si="159"/>
        <v>0</v>
      </c>
      <c r="BP230" s="1"/>
      <c r="BS230" s="33">
        <f t="shared" ca="1" si="177"/>
        <v>29749</v>
      </c>
      <c r="BT230" s="33">
        <f t="shared" ca="1" si="178"/>
        <v>0</v>
      </c>
      <c r="BU230" s="33">
        <f t="shared" ca="1" si="179"/>
        <v>0</v>
      </c>
      <c r="BV230" s="33">
        <f t="shared" ca="1" si="189"/>
        <v>0</v>
      </c>
      <c r="BW230" s="33">
        <f t="shared" ca="1" si="180"/>
        <v>0</v>
      </c>
      <c r="BX230" s="33">
        <f t="shared" ca="1" si="181"/>
        <v>0</v>
      </c>
      <c r="BZ230" s="33">
        <f t="shared" ca="1" si="169"/>
        <v>29749</v>
      </c>
      <c r="CA230" s="33">
        <f t="shared" ca="1" si="170"/>
        <v>0</v>
      </c>
      <c r="CB230" s="33">
        <f t="shared" ca="1" si="171"/>
        <v>0</v>
      </c>
      <c r="CC230" s="33">
        <f t="shared" ca="1" si="172"/>
        <v>0</v>
      </c>
      <c r="CD230" s="33">
        <f t="shared" ca="1" si="173"/>
        <v>0</v>
      </c>
      <c r="CE230" s="34">
        <f t="shared" ca="1" si="174"/>
        <v>0</v>
      </c>
      <c r="CG230" s="33">
        <f t="shared" ca="1" si="176"/>
        <v>1</v>
      </c>
      <c r="CH230" s="7"/>
      <c r="CJ230" s="34">
        <f t="shared" ca="1" si="175"/>
        <v>25</v>
      </c>
    </row>
    <row r="231" spans="1:88" x14ac:dyDescent="0.25">
      <c r="A231" s="1">
        <f t="shared" ca="1" si="146"/>
        <v>2</v>
      </c>
      <c r="B231" s="1" t="str">
        <f t="shared" ca="1" si="147"/>
        <v>Women</v>
      </c>
      <c r="C231" s="1">
        <f t="shared" ca="1" si="148"/>
        <v>37</v>
      </c>
      <c r="D231" s="1">
        <f t="shared" ca="1" si="149"/>
        <v>4</v>
      </c>
      <c r="E231" s="1" t="str">
        <f t="shared" ca="1" si="150"/>
        <v>IT</v>
      </c>
      <c r="F231" s="1">
        <f t="shared" ca="1" si="151"/>
        <v>1</v>
      </c>
      <c r="G231" s="1" t="str">
        <f t="shared" ca="1" si="152"/>
        <v>Doctor</v>
      </c>
      <c r="H231" s="1">
        <f t="shared" ca="1" si="153"/>
        <v>4</v>
      </c>
      <c r="I231" s="1">
        <f t="shared" ca="1" si="145"/>
        <v>2</v>
      </c>
      <c r="J231" s="1">
        <f t="shared" ca="1" si="154"/>
        <v>26403</v>
      </c>
      <c r="K231" s="1">
        <f t="shared" ca="1" si="155"/>
        <v>1</v>
      </c>
      <c r="L231" s="1" t="str">
        <f t="shared" ca="1" si="156"/>
        <v>Ganesh Nagar</v>
      </c>
      <c r="M231" s="1">
        <f t="shared" ca="1" si="182"/>
        <v>158418</v>
      </c>
      <c r="N231" s="1">
        <f t="shared" ca="1" si="157"/>
        <v>53944.465998964981</v>
      </c>
      <c r="O231" s="1">
        <f t="shared" ca="1" si="183"/>
        <v>15797.576110293308</v>
      </c>
      <c r="P231" s="1">
        <f t="shared" ca="1" si="158"/>
        <v>113</v>
      </c>
      <c r="Q231" s="1">
        <f t="shared" ca="1" si="184"/>
        <v>19914.727754278359</v>
      </c>
      <c r="R231">
        <f t="shared" ca="1" si="185"/>
        <v>25808.360508552429</v>
      </c>
      <c r="S231" s="1">
        <f t="shared" ca="1" si="186"/>
        <v>200023.93661884574</v>
      </c>
      <c r="T231" s="1">
        <f t="shared" ca="1" si="187"/>
        <v>73972.193753243337</v>
      </c>
      <c r="U231" s="1">
        <f t="shared" ca="1" si="188"/>
        <v>126051.7428656024</v>
      </c>
      <c r="X231" s="33">
        <f t="shared" ca="1" si="160"/>
        <v>0</v>
      </c>
      <c r="Y231" s="33">
        <f t="shared" ca="1" si="161"/>
        <v>1</v>
      </c>
      <c r="Z231" s="33"/>
      <c r="AA231" s="33"/>
      <c r="AO231" s="33">
        <f t="shared" ca="1" si="162"/>
        <v>0</v>
      </c>
      <c r="AP231" s="33">
        <f t="shared" ca="1" si="163"/>
        <v>1</v>
      </c>
      <c r="AQ231" s="33">
        <f t="shared" ca="1" si="164"/>
        <v>0</v>
      </c>
      <c r="AR231" s="33">
        <f t="shared" ca="1" si="165"/>
        <v>0</v>
      </c>
      <c r="AS231" s="33">
        <f t="shared" ca="1" si="166"/>
        <v>0</v>
      </c>
      <c r="AT231" s="34">
        <f t="shared" ca="1" si="167"/>
        <v>0</v>
      </c>
      <c r="AU231" s="33"/>
      <c r="AV231" s="1"/>
      <c r="AW231" s="1"/>
      <c r="AX231" s="1"/>
      <c r="AY231" s="1"/>
      <c r="AZ231" s="1"/>
      <c r="BD231" s="34">
        <f ca="1">Table1[[#This Row],[Car Value]]/Table1[[#This Row],[Cars]]</f>
        <v>7898.7880551466542</v>
      </c>
      <c r="BG231" s="34">
        <f t="shared" ca="1" si="168"/>
        <v>0</v>
      </c>
      <c r="BN231" s="16">
        <f ca="1">Table1[[#This Row],[Mortage Value]]/Table1[[#This Row],[Value of House]]</f>
        <v>0.34051980203616372</v>
      </c>
      <c r="BO231" s="1">
        <f t="shared" ca="1" si="159"/>
        <v>0</v>
      </c>
      <c r="BP231" s="1"/>
      <c r="BS231" s="33">
        <f t="shared" ca="1" si="177"/>
        <v>0</v>
      </c>
      <c r="BT231" s="33">
        <f t="shared" ca="1" si="178"/>
        <v>0</v>
      </c>
      <c r="BU231" s="33">
        <f t="shared" ca="1" si="179"/>
        <v>0</v>
      </c>
      <c r="BV231" s="33">
        <f t="shared" ca="1" si="189"/>
        <v>0</v>
      </c>
      <c r="BW231" s="33">
        <f t="shared" ca="1" si="180"/>
        <v>0</v>
      </c>
      <c r="BX231" s="33">
        <f t="shared" ca="1" si="181"/>
        <v>0</v>
      </c>
      <c r="BZ231" s="33">
        <f t="shared" ca="1" si="169"/>
        <v>0</v>
      </c>
      <c r="CA231" s="33">
        <f t="shared" ca="1" si="170"/>
        <v>17281</v>
      </c>
      <c r="CB231" s="33">
        <f t="shared" ca="1" si="171"/>
        <v>0</v>
      </c>
      <c r="CC231" s="33">
        <f t="shared" ca="1" si="172"/>
        <v>0</v>
      </c>
      <c r="CD231" s="33">
        <f t="shared" ca="1" si="173"/>
        <v>0</v>
      </c>
      <c r="CE231" s="34">
        <f t="shared" ca="1" si="174"/>
        <v>0</v>
      </c>
      <c r="CG231" s="33">
        <f t="shared" ca="1" si="176"/>
        <v>1</v>
      </c>
      <c r="CH231" s="7"/>
      <c r="CJ231" s="34">
        <f t="shared" ca="1" si="175"/>
        <v>39</v>
      </c>
    </row>
    <row r="232" spans="1:88" x14ac:dyDescent="0.25">
      <c r="A232" s="1">
        <f t="shared" ca="1" si="146"/>
        <v>1</v>
      </c>
      <c r="B232" s="1" t="str">
        <f t="shared" ca="1" si="147"/>
        <v>Men</v>
      </c>
      <c r="C232" s="1">
        <f t="shared" ca="1" si="148"/>
        <v>27</v>
      </c>
      <c r="D232" s="1">
        <f t="shared" ca="1" si="149"/>
        <v>3</v>
      </c>
      <c r="E232" s="1" t="str">
        <f t="shared" ca="1" si="150"/>
        <v>Teaching</v>
      </c>
      <c r="F232" s="1">
        <f t="shared" ca="1" si="151"/>
        <v>6</v>
      </c>
      <c r="G232" s="1" t="str">
        <f t="shared" ca="1" si="152"/>
        <v>Architech</v>
      </c>
      <c r="H232" s="1">
        <f t="shared" ca="1" si="153"/>
        <v>0</v>
      </c>
      <c r="I232" s="1">
        <f t="shared" ca="1" si="145"/>
        <v>1</v>
      </c>
      <c r="J232" s="1">
        <f t="shared" ca="1" si="154"/>
        <v>34968</v>
      </c>
      <c r="K232" s="1">
        <f t="shared" ca="1" si="155"/>
        <v>4</v>
      </c>
      <c r="L232" s="1" t="str">
        <f t="shared" ca="1" si="156"/>
        <v>Sarvoday Nagar</v>
      </c>
      <c r="M232" s="1">
        <f t="shared" ca="1" si="182"/>
        <v>209808</v>
      </c>
      <c r="N232" s="1">
        <f t="shared" ca="1" si="157"/>
        <v>48324.987492411638</v>
      </c>
      <c r="O232" s="1">
        <f t="shared" ca="1" si="183"/>
        <v>28345.997979667369</v>
      </c>
      <c r="P232" s="1">
        <f t="shared" ca="1" si="158"/>
        <v>14197</v>
      </c>
      <c r="Q232" s="1">
        <f t="shared" ca="1" si="184"/>
        <v>54029.265300975698</v>
      </c>
      <c r="R232">
        <f t="shared" ca="1" si="185"/>
        <v>48230.34358954442</v>
      </c>
      <c r="S232" s="1">
        <f t="shared" ca="1" si="186"/>
        <v>286384.3415692118</v>
      </c>
      <c r="T232" s="1">
        <f t="shared" ca="1" si="187"/>
        <v>116551.25279338734</v>
      </c>
      <c r="U232" s="1">
        <f t="shared" ca="1" si="188"/>
        <v>169833.08877582446</v>
      </c>
      <c r="X232" s="33">
        <f t="shared" ca="1" si="160"/>
        <v>0</v>
      </c>
      <c r="Y232" s="33">
        <f t="shared" ca="1" si="161"/>
        <v>1</v>
      </c>
      <c r="Z232" s="33"/>
      <c r="AA232" s="33"/>
      <c r="AO232" s="33">
        <f t="shared" ca="1" si="162"/>
        <v>0</v>
      </c>
      <c r="AP232" s="33">
        <f t="shared" ca="1" si="163"/>
        <v>1</v>
      </c>
      <c r="AQ232" s="33">
        <f t="shared" ca="1" si="164"/>
        <v>0</v>
      </c>
      <c r="AR232" s="33">
        <f t="shared" ca="1" si="165"/>
        <v>0</v>
      </c>
      <c r="AS232" s="33">
        <f t="shared" ca="1" si="166"/>
        <v>0</v>
      </c>
      <c r="AT232" s="34">
        <f t="shared" ca="1" si="167"/>
        <v>0</v>
      </c>
      <c r="AU232" s="33"/>
      <c r="AV232" s="1"/>
      <c r="AW232" s="1"/>
      <c r="AX232" s="1"/>
      <c r="AY232" s="1"/>
      <c r="AZ232" s="1"/>
      <c r="BD232" s="34">
        <f ca="1">Table1[[#This Row],[Car Value]]/Table1[[#This Row],[Cars]]</f>
        <v>28345.997979667369</v>
      </c>
      <c r="BG232" s="34">
        <f t="shared" ca="1" si="168"/>
        <v>0</v>
      </c>
      <c r="BN232" s="16">
        <f ca="1">Table1[[#This Row],[Mortage Value]]/Table1[[#This Row],[Value of House]]</f>
        <v>0.23032957509919372</v>
      </c>
      <c r="BO232" s="1">
        <f t="shared" ca="1" si="159"/>
        <v>0</v>
      </c>
      <c r="BP232" s="1"/>
      <c r="BS232" s="33">
        <f t="shared" ca="1" si="177"/>
        <v>26403</v>
      </c>
      <c r="BT232" s="33">
        <f t="shared" ca="1" si="178"/>
        <v>0</v>
      </c>
      <c r="BU232" s="33">
        <f t="shared" ca="1" si="179"/>
        <v>0</v>
      </c>
      <c r="BV232" s="33">
        <f t="shared" ca="1" si="189"/>
        <v>0</v>
      </c>
      <c r="BW232" s="33">
        <f t="shared" ca="1" si="180"/>
        <v>0</v>
      </c>
      <c r="BX232" s="33">
        <f t="shared" ca="1" si="181"/>
        <v>0</v>
      </c>
      <c r="BZ232" s="33">
        <f t="shared" ca="1" si="169"/>
        <v>0</v>
      </c>
      <c r="CA232" s="33">
        <f t="shared" ca="1" si="170"/>
        <v>26403</v>
      </c>
      <c r="CB232" s="33">
        <f t="shared" ca="1" si="171"/>
        <v>0</v>
      </c>
      <c r="CC232" s="33">
        <f t="shared" ca="1" si="172"/>
        <v>0</v>
      </c>
      <c r="CD232" s="33">
        <f t="shared" ca="1" si="173"/>
        <v>0</v>
      </c>
      <c r="CE232" s="34">
        <f t="shared" ca="1" si="174"/>
        <v>0</v>
      </c>
      <c r="CG232" s="33">
        <f t="shared" ca="1" si="176"/>
        <v>1</v>
      </c>
      <c r="CH232" s="7"/>
      <c r="CJ232" s="34">
        <f t="shared" ca="1" si="175"/>
        <v>31</v>
      </c>
    </row>
    <row r="233" spans="1:88" x14ac:dyDescent="0.25">
      <c r="A233" s="1">
        <f t="shared" ca="1" si="146"/>
        <v>2</v>
      </c>
      <c r="B233" s="1" t="str">
        <f t="shared" ca="1" si="147"/>
        <v>Women</v>
      </c>
      <c r="C233" s="1">
        <f t="shared" ca="1" si="148"/>
        <v>29</v>
      </c>
      <c r="D233" s="1">
        <f t="shared" ca="1" si="149"/>
        <v>6</v>
      </c>
      <c r="E233" s="1" t="str">
        <f t="shared" ca="1" si="150"/>
        <v>Architecture</v>
      </c>
      <c r="F233" s="1">
        <f t="shared" ca="1" si="151"/>
        <v>5</v>
      </c>
      <c r="G233" s="1" t="str">
        <f t="shared" ca="1" si="152"/>
        <v>Other</v>
      </c>
      <c r="H233" s="1">
        <f t="shared" ca="1" si="153"/>
        <v>1</v>
      </c>
      <c r="I233" s="1">
        <f t="shared" ca="1" si="145"/>
        <v>2</v>
      </c>
      <c r="J233" s="1">
        <f t="shared" ca="1" si="154"/>
        <v>23196</v>
      </c>
      <c r="K233" s="1">
        <f t="shared" ca="1" si="155"/>
        <v>4</v>
      </c>
      <c r="L233" s="1" t="str">
        <f t="shared" ca="1" si="156"/>
        <v>Sarvoday Nagar</v>
      </c>
      <c r="M233" s="1">
        <f t="shared" ca="1" si="182"/>
        <v>92784</v>
      </c>
      <c r="N233" s="1">
        <f t="shared" ca="1" si="157"/>
        <v>56182.357015885369</v>
      </c>
      <c r="O233" s="1">
        <f t="shared" ca="1" si="183"/>
        <v>33691.365981668343</v>
      </c>
      <c r="P233" s="1">
        <f t="shared" ca="1" si="158"/>
        <v>24227</v>
      </c>
      <c r="Q233" s="1">
        <f t="shared" ca="1" si="184"/>
        <v>39442.562698405462</v>
      </c>
      <c r="R233">
        <f t="shared" ca="1" si="185"/>
        <v>5701.8124155491223</v>
      </c>
      <c r="S233" s="1">
        <f t="shared" ca="1" si="186"/>
        <v>132177.17839721747</v>
      </c>
      <c r="T233" s="1">
        <f t="shared" ca="1" si="187"/>
        <v>119851.91971429082</v>
      </c>
      <c r="U233" s="1">
        <f t="shared" ca="1" si="188"/>
        <v>12325.258682926651</v>
      </c>
      <c r="X233" s="33">
        <f t="shared" ca="1" si="160"/>
        <v>1</v>
      </c>
      <c r="Y233" s="33">
        <f t="shared" ca="1" si="161"/>
        <v>0</v>
      </c>
      <c r="Z233" s="33"/>
      <c r="AA233" s="33"/>
      <c r="AO233" s="33">
        <f t="shared" ca="1" si="162"/>
        <v>1</v>
      </c>
      <c r="AP233" s="33">
        <f t="shared" ca="1" si="163"/>
        <v>0</v>
      </c>
      <c r="AQ233" s="33">
        <f t="shared" ca="1" si="164"/>
        <v>0</v>
      </c>
      <c r="AR233" s="33">
        <f t="shared" ca="1" si="165"/>
        <v>0</v>
      </c>
      <c r="AS233" s="33">
        <f t="shared" ca="1" si="166"/>
        <v>0</v>
      </c>
      <c r="AT233" s="34">
        <f t="shared" ca="1" si="167"/>
        <v>0</v>
      </c>
      <c r="AU233" s="33"/>
      <c r="AV233" s="1"/>
      <c r="AW233" s="1"/>
      <c r="AX233" s="1"/>
      <c r="AY233" s="1"/>
      <c r="AZ233" s="1"/>
      <c r="BD233" s="34">
        <f ca="1">Table1[[#This Row],[Car Value]]/Table1[[#This Row],[Cars]]</f>
        <v>16845.682990834172</v>
      </c>
      <c r="BG233" s="34">
        <f t="shared" ca="1" si="168"/>
        <v>0</v>
      </c>
      <c r="BN233" s="16">
        <f ca="1">Table1[[#This Row],[Mortage Value]]/Table1[[#This Row],[Value of House]]</f>
        <v>0.60551772952109595</v>
      </c>
      <c r="BO233" s="1">
        <f t="shared" ca="1" si="159"/>
        <v>0</v>
      </c>
      <c r="BP233" s="1"/>
      <c r="BS233" s="33">
        <f t="shared" ca="1" si="177"/>
        <v>0</v>
      </c>
      <c r="BT233" s="33">
        <f t="shared" ca="1" si="178"/>
        <v>0</v>
      </c>
      <c r="BU233" s="33">
        <f t="shared" ca="1" si="179"/>
        <v>0</v>
      </c>
      <c r="BV233" s="33">
        <f t="shared" ca="1" si="189"/>
        <v>0</v>
      </c>
      <c r="BW233" s="33">
        <f t="shared" ca="1" si="180"/>
        <v>34968</v>
      </c>
      <c r="BX233" s="33">
        <f t="shared" ca="1" si="181"/>
        <v>0</v>
      </c>
      <c r="BZ233" s="33">
        <f t="shared" ca="1" si="169"/>
        <v>34968</v>
      </c>
      <c r="CA233" s="33">
        <f t="shared" ca="1" si="170"/>
        <v>0</v>
      </c>
      <c r="CB233" s="33">
        <f t="shared" ca="1" si="171"/>
        <v>0</v>
      </c>
      <c r="CC233" s="33">
        <f t="shared" ca="1" si="172"/>
        <v>0</v>
      </c>
      <c r="CD233" s="33">
        <f t="shared" ca="1" si="173"/>
        <v>0</v>
      </c>
      <c r="CE233" s="34">
        <f t="shared" ca="1" si="174"/>
        <v>0</v>
      </c>
      <c r="CG233" s="33">
        <f t="shared" ca="1" si="176"/>
        <v>1</v>
      </c>
      <c r="CH233" s="7"/>
      <c r="CJ233" s="34">
        <f t="shared" ca="1" si="175"/>
        <v>37</v>
      </c>
    </row>
    <row r="234" spans="1:88" x14ac:dyDescent="0.25">
      <c r="A234" s="1">
        <f t="shared" ca="1" si="146"/>
        <v>2</v>
      </c>
      <c r="B234" s="1" t="str">
        <f t="shared" ca="1" si="147"/>
        <v>Women</v>
      </c>
      <c r="C234" s="1">
        <f t="shared" ca="1" si="148"/>
        <v>25</v>
      </c>
      <c r="D234" s="1">
        <f t="shared" ca="1" si="149"/>
        <v>2</v>
      </c>
      <c r="E234" s="1" t="str">
        <f t="shared" ca="1" si="150"/>
        <v>Construction</v>
      </c>
      <c r="F234" s="1">
        <f t="shared" ca="1" si="151"/>
        <v>5</v>
      </c>
      <c r="G234" s="1" t="str">
        <f t="shared" ca="1" si="152"/>
        <v>Other</v>
      </c>
      <c r="H234" s="1">
        <f t="shared" ca="1" si="153"/>
        <v>2</v>
      </c>
      <c r="I234" s="1">
        <f t="shared" ca="1" si="145"/>
        <v>2</v>
      </c>
      <c r="J234" s="1">
        <f t="shared" ca="1" si="154"/>
        <v>32127</v>
      </c>
      <c r="K234" s="1">
        <f t="shared" ca="1" si="155"/>
        <v>2</v>
      </c>
      <c r="L234" s="1" t="str">
        <f t="shared" ca="1" si="156"/>
        <v>Tembhipada Road</v>
      </c>
      <c r="M234" s="1">
        <f t="shared" ca="1" si="182"/>
        <v>160635</v>
      </c>
      <c r="N234" s="1">
        <f t="shared" ca="1" si="157"/>
        <v>5656.5694376994188</v>
      </c>
      <c r="O234" s="1">
        <f t="shared" ca="1" si="183"/>
        <v>12966.3219080176</v>
      </c>
      <c r="P234" s="1">
        <f t="shared" ca="1" si="158"/>
        <v>10978</v>
      </c>
      <c r="Q234" s="1">
        <f t="shared" ca="1" si="184"/>
        <v>59330.9740346537</v>
      </c>
      <c r="R234">
        <f t="shared" ca="1" si="185"/>
        <v>47288.257376530426</v>
      </c>
      <c r="S234" s="1">
        <f t="shared" ca="1" si="186"/>
        <v>220889.579284548</v>
      </c>
      <c r="T234" s="1">
        <f t="shared" ca="1" si="187"/>
        <v>75965.543472353122</v>
      </c>
      <c r="U234" s="1">
        <f t="shared" ca="1" si="188"/>
        <v>144924.03581219487</v>
      </c>
      <c r="X234" s="33">
        <f t="shared" ca="1" si="160"/>
        <v>0</v>
      </c>
      <c r="Y234" s="33">
        <f t="shared" ca="1" si="161"/>
        <v>1</v>
      </c>
      <c r="Z234" s="33"/>
      <c r="AA234" s="33"/>
      <c r="AO234" s="33">
        <f t="shared" ca="1" si="162"/>
        <v>0</v>
      </c>
      <c r="AP234" s="33">
        <f t="shared" ca="1" si="163"/>
        <v>0</v>
      </c>
      <c r="AQ234" s="33">
        <f t="shared" ca="1" si="164"/>
        <v>0</v>
      </c>
      <c r="AR234" s="33">
        <f t="shared" ca="1" si="165"/>
        <v>0</v>
      </c>
      <c r="AS234" s="33">
        <f t="shared" ca="1" si="166"/>
        <v>1</v>
      </c>
      <c r="AT234" s="34">
        <f t="shared" ca="1" si="167"/>
        <v>0</v>
      </c>
      <c r="AU234" s="33"/>
      <c r="AV234" s="1"/>
      <c r="AW234" s="1"/>
      <c r="AX234" s="1"/>
      <c r="AY234" s="1"/>
      <c r="AZ234" s="1"/>
      <c r="BD234" s="34">
        <f ca="1">Table1[[#This Row],[Car Value]]/Table1[[#This Row],[Cars]]</f>
        <v>6483.1609540088002</v>
      </c>
      <c r="BG234" s="34">
        <f t="shared" ca="1" si="168"/>
        <v>0</v>
      </c>
      <c r="BN234" s="16">
        <f ca="1">Table1[[#This Row],[Mortage Value]]/Table1[[#This Row],[Value of House]]</f>
        <v>3.5213804200201815E-2</v>
      </c>
      <c r="BO234" s="1">
        <f t="shared" ca="1" si="159"/>
        <v>1</v>
      </c>
      <c r="BP234" s="1"/>
      <c r="BS234" s="33">
        <f t="shared" ca="1" si="177"/>
        <v>0</v>
      </c>
      <c r="BT234" s="33">
        <f t="shared" ca="1" si="178"/>
        <v>0</v>
      </c>
      <c r="BU234" s="33">
        <f t="shared" ca="1" si="179"/>
        <v>0</v>
      </c>
      <c r="BV234" s="33">
        <f t="shared" ca="1" si="189"/>
        <v>0</v>
      </c>
      <c r="BW234" s="33">
        <f t="shared" ca="1" si="180"/>
        <v>23196</v>
      </c>
      <c r="BX234" s="33">
        <f t="shared" ca="1" si="181"/>
        <v>0</v>
      </c>
      <c r="BZ234" s="33">
        <f t="shared" ca="1" si="169"/>
        <v>0</v>
      </c>
      <c r="CA234" s="33">
        <f t="shared" ca="1" si="170"/>
        <v>0</v>
      </c>
      <c r="CB234" s="33">
        <f t="shared" ca="1" si="171"/>
        <v>0</v>
      </c>
      <c r="CC234" s="33">
        <f t="shared" ca="1" si="172"/>
        <v>0</v>
      </c>
      <c r="CD234" s="33">
        <f t="shared" ca="1" si="173"/>
        <v>23196</v>
      </c>
      <c r="CE234" s="34">
        <f t="shared" ca="1" si="174"/>
        <v>0</v>
      </c>
      <c r="CG234" s="33">
        <f t="shared" ca="1" si="176"/>
        <v>1</v>
      </c>
      <c r="CH234" s="7"/>
      <c r="CJ234" s="34">
        <f t="shared" ca="1" si="175"/>
        <v>27</v>
      </c>
    </row>
    <row r="235" spans="1:88" x14ac:dyDescent="0.25">
      <c r="A235" s="1">
        <f t="shared" ca="1" si="146"/>
        <v>1</v>
      </c>
      <c r="B235" s="1" t="str">
        <f t="shared" ca="1" si="147"/>
        <v>Men</v>
      </c>
      <c r="C235" s="1">
        <f t="shared" ca="1" si="148"/>
        <v>43</v>
      </c>
      <c r="D235" s="1">
        <f t="shared" ca="1" si="149"/>
        <v>3</v>
      </c>
      <c r="E235" s="1" t="str">
        <f t="shared" ca="1" si="150"/>
        <v>Teaching</v>
      </c>
      <c r="F235" s="1">
        <f t="shared" ca="1" si="151"/>
        <v>1</v>
      </c>
      <c r="G235" s="1" t="str">
        <f t="shared" ca="1" si="152"/>
        <v>Doctor</v>
      </c>
      <c r="H235" s="1">
        <f t="shared" ca="1" si="153"/>
        <v>2</v>
      </c>
      <c r="I235" s="1">
        <f t="shared" ca="1" si="145"/>
        <v>1</v>
      </c>
      <c r="J235" s="1">
        <f t="shared" ca="1" si="154"/>
        <v>31071</v>
      </c>
      <c r="K235" s="1">
        <f t="shared" ca="1" si="155"/>
        <v>6</v>
      </c>
      <c r="L235" s="1" t="str">
        <f t="shared" ca="1" si="156"/>
        <v>Bhandup Station road</v>
      </c>
      <c r="M235" s="1">
        <f t="shared" ca="1" si="182"/>
        <v>186426</v>
      </c>
      <c r="N235" s="1">
        <f t="shared" ca="1" si="157"/>
        <v>119674.22571750509</v>
      </c>
      <c r="O235" s="1">
        <f t="shared" ca="1" si="183"/>
        <v>16938.738573348113</v>
      </c>
      <c r="P235" s="1">
        <f t="shared" ca="1" si="158"/>
        <v>10935</v>
      </c>
      <c r="Q235" s="1">
        <f t="shared" ca="1" si="184"/>
        <v>28755.693897869114</v>
      </c>
      <c r="R235">
        <f t="shared" ca="1" si="185"/>
        <v>5068.0455783466014</v>
      </c>
      <c r="S235" s="1">
        <f t="shared" ca="1" si="186"/>
        <v>208432.78415169471</v>
      </c>
      <c r="T235" s="1">
        <f t="shared" ca="1" si="187"/>
        <v>159364.91961537421</v>
      </c>
      <c r="U235" s="1">
        <f t="shared" ca="1" si="188"/>
        <v>49067.8645363205</v>
      </c>
      <c r="X235" s="33">
        <f t="shared" ca="1" si="160"/>
        <v>0</v>
      </c>
      <c r="Y235" s="33">
        <f t="shared" ca="1" si="161"/>
        <v>1</v>
      </c>
      <c r="Z235" s="33"/>
      <c r="AA235" s="33"/>
      <c r="AO235" s="33">
        <f t="shared" ca="1" si="162"/>
        <v>0</v>
      </c>
      <c r="AP235" s="33">
        <f t="shared" ca="1" si="163"/>
        <v>0</v>
      </c>
      <c r="AQ235" s="33">
        <f t="shared" ca="1" si="164"/>
        <v>0</v>
      </c>
      <c r="AR235" s="33">
        <f t="shared" ca="1" si="165"/>
        <v>1</v>
      </c>
      <c r="AS235" s="33">
        <f t="shared" ca="1" si="166"/>
        <v>0</v>
      </c>
      <c r="AT235" s="34">
        <f t="shared" ca="1" si="167"/>
        <v>0</v>
      </c>
      <c r="AU235" s="33"/>
      <c r="AV235" s="1"/>
      <c r="AW235" s="1"/>
      <c r="AX235" s="1"/>
      <c r="AY235" s="1"/>
      <c r="AZ235" s="1"/>
      <c r="BD235" s="34">
        <f ca="1">Table1[[#This Row],[Car Value]]/Table1[[#This Row],[Cars]]</f>
        <v>16938.738573348113</v>
      </c>
      <c r="BG235" s="34">
        <f t="shared" ca="1" si="168"/>
        <v>0</v>
      </c>
      <c r="BN235" s="16">
        <f ca="1">Table1[[#This Row],[Mortage Value]]/Table1[[#This Row],[Value of House]]</f>
        <v>0.64193956699980204</v>
      </c>
      <c r="BO235" s="1">
        <f t="shared" ca="1" si="159"/>
        <v>0</v>
      </c>
      <c r="BP235" s="1"/>
      <c r="BS235" s="33">
        <f t="shared" ca="1" si="177"/>
        <v>0</v>
      </c>
      <c r="BT235" s="33">
        <f t="shared" ca="1" si="178"/>
        <v>0</v>
      </c>
      <c r="BU235" s="33">
        <f t="shared" ca="1" si="179"/>
        <v>0</v>
      </c>
      <c r="BV235" s="33">
        <f t="shared" ca="1" si="189"/>
        <v>0</v>
      </c>
      <c r="BW235" s="33">
        <f t="shared" ca="1" si="180"/>
        <v>0</v>
      </c>
      <c r="BX235" s="33">
        <f t="shared" ca="1" si="181"/>
        <v>0</v>
      </c>
      <c r="BZ235" s="33">
        <f t="shared" ca="1" si="169"/>
        <v>0</v>
      </c>
      <c r="CA235" s="33">
        <f t="shared" ca="1" si="170"/>
        <v>0</v>
      </c>
      <c r="CB235" s="33">
        <f t="shared" ca="1" si="171"/>
        <v>0</v>
      </c>
      <c r="CC235" s="33">
        <f t="shared" ca="1" si="172"/>
        <v>32127</v>
      </c>
      <c r="CD235" s="33">
        <f t="shared" ca="1" si="173"/>
        <v>0</v>
      </c>
      <c r="CE235" s="34">
        <f t="shared" ca="1" si="174"/>
        <v>0</v>
      </c>
      <c r="CG235" s="33">
        <f t="shared" ca="1" si="176"/>
        <v>1</v>
      </c>
      <c r="CH235" s="7"/>
      <c r="CJ235" s="34">
        <f t="shared" ca="1" si="175"/>
        <v>29</v>
      </c>
    </row>
    <row r="236" spans="1:88" x14ac:dyDescent="0.25">
      <c r="A236" s="1">
        <f t="shared" ca="1" si="146"/>
        <v>1</v>
      </c>
      <c r="B236" s="1" t="str">
        <f t="shared" ca="1" si="147"/>
        <v>Men</v>
      </c>
      <c r="C236" s="1">
        <f t="shared" ca="1" si="148"/>
        <v>26</v>
      </c>
      <c r="D236" s="1">
        <f t="shared" ca="1" si="149"/>
        <v>3</v>
      </c>
      <c r="E236" s="1" t="str">
        <f t="shared" ca="1" si="150"/>
        <v>Teaching</v>
      </c>
      <c r="F236" s="1">
        <f t="shared" ca="1" si="151"/>
        <v>5</v>
      </c>
      <c r="G236" s="1" t="str">
        <f t="shared" ca="1" si="152"/>
        <v>Other</v>
      </c>
      <c r="H236" s="1">
        <f t="shared" ca="1" si="153"/>
        <v>3</v>
      </c>
      <c r="I236" s="1">
        <f t="shared" ca="1" si="145"/>
        <v>1</v>
      </c>
      <c r="J236" s="1">
        <f t="shared" ca="1" si="154"/>
        <v>18995</v>
      </c>
      <c r="K236" s="1">
        <f t="shared" ca="1" si="155"/>
        <v>3</v>
      </c>
      <c r="L236" s="1" t="str">
        <f t="shared" ca="1" si="156"/>
        <v>Nardas Nagar</v>
      </c>
      <c r="M236" s="1">
        <f t="shared" ca="1" si="182"/>
        <v>75980</v>
      </c>
      <c r="N236" s="1">
        <f t="shared" ca="1" si="157"/>
        <v>33300.564515637445</v>
      </c>
      <c r="O236" s="1">
        <f t="shared" ca="1" si="183"/>
        <v>7106.8594376860929</v>
      </c>
      <c r="P236" s="1">
        <f t="shared" ca="1" si="158"/>
        <v>4256</v>
      </c>
      <c r="Q236" s="1">
        <f t="shared" ca="1" si="184"/>
        <v>4999.0375081147749</v>
      </c>
      <c r="R236">
        <f t="shared" ca="1" si="185"/>
        <v>13123.88703406927</v>
      </c>
      <c r="S236" s="1">
        <f t="shared" ca="1" si="186"/>
        <v>96210.746471755367</v>
      </c>
      <c r="T236" s="1">
        <f t="shared" ca="1" si="187"/>
        <v>42555.602023752217</v>
      </c>
      <c r="U236" s="1">
        <f t="shared" ca="1" si="188"/>
        <v>53655.14444800315</v>
      </c>
      <c r="X236" s="33">
        <f t="shared" ca="1" si="160"/>
        <v>1</v>
      </c>
      <c r="Y236" s="33">
        <f t="shared" ca="1" si="161"/>
        <v>0</v>
      </c>
      <c r="Z236" s="33"/>
      <c r="AA236" s="33"/>
      <c r="AO236" s="33">
        <f t="shared" ca="1" si="162"/>
        <v>1</v>
      </c>
      <c r="AP236" s="33">
        <f t="shared" ca="1" si="163"/>
        <v>0</v>
      </c>
      <c r="AQ236" s="33">
        <f t="shared" ca="1" si="164"/>
        <v>0</v>
      </c>
      <c r="AR236" s="33">
        <f t="shared" ca="1" si="165"/>
        <v>0</v>
      </c>
      <c r="AS236" s="33">
        <f t="shared" ca="1" si="166"/>
        <v>0</v>
      </c>
      <c r="AT236" s="34">
        <f t="shared" ca="1" si="167"/>
        <v>0</v>
      </c>
      <c r="AU236" s="33"/>
      <c r="AV236" s="1"/>
      <c r="AW236" s="1"/>
      <c r="AX236" s="1"/>
      <c r="AY236" s="1"/>
      <c r="AZ236" s="1"/>
      <c r="BD236" s="34">
        <f ca="1">Table1[[#This Row],[Car Value]]/Table1[[#This Row],[Cars]]</f>
        <v>7106.8594376860929</v>
      </c>
      <c r="BG236" s="34">
        <f t="shared" ca="1" si="168"/>
        <v>0</v>
      </c>
      <c r="BN236" s="16">
        <f ca="1">Table1[[#This Row],[Mortage Value]]/Table1[[#This Row],[Value of House]]</f>
        <v>0.43828065958985846</v>
      </c>
      <c r="BO236" s="1">
        <f t="shared" ca="1" si="159"/>
        <v>0</v>
      </c>
      <c r="BP236" s="1"/>
      <c r="BS236" s="33">
        <f t="shared" ca="1" si="177"/>
        <v>0</v>
      </c>
      <c r="BT236" s="33">
        <f t="shared" ca="1" si="178"/>
        <v>0</v>
      </c>
      <c r="BU236" s="33">
        <f t="shared" ca="1" si="179"/>
        <v>0</v>
      </c>
      <c r="BV236" s="33">
        <f t="shared" ca="1" si="189"/>
        <v>31071</v>
      </c>
      <c r="BW236" s="33">
        <f t="shared" ca="1" si="180"/>
        <v>0</v>
      </c>
      <c r="BX236" s="33">
        <f t="shared" ca="1" si="181"/>
        <v>0</v>
      </c>
      <c r="BZ236" s="33">
        <f t="shared" ca="1" si="169"/>
        <v>31071</v>
      </c>
      <c r="CA236" s="33">
        <f t="shared" ca="1" si="170"/>
        <v>0</v>
      </c>
      <c r="CB236" s="33">
        <f t="shared" ca="1" si="171"/>
        <v>0</v>
      </c>
      <c r="CC236" s="33">
        <f t="shared" ca="1" si="172"/>
        <v>0</v>
      </c>
      <c r="CD236" s="33">
        <f t="shared" ca="1" si="173"/>
        <v>0</v>
      </c>
      <c r="CE236" s="34">
        <f t="shared" ca="1" si="174"/>
        <v>0</v>
      </c>
      <c r="CG236" s="33">
        <f t="shared" ca="1" si="176"/>
        <v>1</v>
      </c>
      <c r="CH236" s="7"/>
      <c r="CJ236" s="34">
        <f t="shared" ca="1" si="175"/>
        <v>25</v>
      </c>
    </row>
    <row r="237" spans="1:88" x14ac:dyDescent="0.25">
      <c r="A237" s="1">
        <f t="shared" ca="1" si="146"/>
        <v>2</v>
      </c>
      <c r="B237" s="1" t="str">
        <f t="shared" ca="1" si="147"/>
        <v>Women</v>
      </c>
      <c r="C237" s="1">
        <f t="shared" ca="1" si="148"/>
        <v>37</v>
      </c>
      <c r="D237" s="1">
        <f t="shared" ca="1" si="149"/>
        <v>6</v>
      </c>
      <c r="E237" s="1" t="str">
        <f t="shared" ca="1" si="150"/>
        <v>Architecture</v>
      </c>
      <c r="F237" s="1">
        <f t="shared" ca="1" si="151"/>
        <v>2</v>
      </c>
      <c r="G237" s="1" t="str">
        <f t="shared" ca="1" si="152"/>
        <v>Civil Engineering</v>
      </c>
      <c r="H237" s="1">
        <f t="shared" ca="1" si="153"/>
        <v>2</v>
      </c>
      <c r="I237" s="1">
        <f t="shared" ca="1" si="145"/>
        <v>1</v>
      </c>
      <c r="J237" s="1">
        <f t="shared" ca="1" si="154"/>
        <v>31593</v>
      </c>
      <c r="K237" s="1">
        <f t="shared" ca="1" si="155"/>
        <v>3</v>
      </c>
      <c r="L237" s="1" t="str">
        <f t="shared" ca="1" si="156"/>
        <v>Nardas Nagar</v>
      </c>
      <c r="M237" s="1">
        <f t="shared" ca="1" si="182"/>
        <v>126372</v>
      </c>
      <c r="N237" s="1">
        <f t="shared" ca="1" si="157"/>
        <v>69341.613006347601</v>
      </c>
      <c r="O237" s="1">
        <f t="shared" ca="1" si="183"/>
        <v>3360.0379665404803</v>
      </c>
      <c r="P237" s="1">
        <f t="shared" ca="1" si="158"/>
        <v>2427</v>
      </c>
      <c r="Q237" s="1">
        <f t="shared" ca="1" si="184"/>
        <v>59947.880711374673</v>
      </c>
      <c r="R237">
        <f t="shared" ca="1" si="185"/>
        <v>14163.124026616959</v>
      </c>
      <c r="S237" s="1">
        <f t="shared" ca="1" si="186"/>
        <v>143895.16199315744</v>
      </c>
      <c r="T237" s="1">
        <f t="shared" ca="1" si="187"/>
        <v>131716.49371772227</v>
      </c>
      <c r="U237" s="1">
        <f t="shared" ca="1" si="188"/>
        <v>12178.668275435164</v>
      </c>
      <c r="X237" s="33">
        <f t="shared" ca="1" si="160"/>
        <v>1</v>
      </c>
      <c r="Y237" s="33">
        <f t="shared" ca="1" si="161"/>
        <v>0</v>
      </c>
      <c r="Z237" s="33"/>
      <c r="AA237" s="33"/>
      <c r="AO237" s="33">
        <f t="shared" ca="1" si="162"/>
        <v>1</v>
      </c>
      <c r="AP237" s="33">
        <f t="shared" ca="1" si="163"/>
        <v>0</v>
      </c>
      <c r="AQ237" s="33">
        <f t="shared" ca="1" si="164"/>
        <v>0</v>
      </c>
      <c r="AR237" s="33">
        <f t="shared" ca="1" si="165"/>
        <v>0</v>
      </c>
      <c r="AS237" s="33">
        <f t="shared" ca="1" si="166"/>
        <v>0</v>
      </c>
      <c r="AT237" s="34">
        <f t="shared" ca="1" si="167"/>
        <v>0</v>
      </c>
      <c r="AU237" s="33"/>
      <c r="AV237" s="1"/>
      <c r="AW237" s="1"/>
      <c r="AX237" s="1"/>
      <c r="AY237" s="1"/>
      <c r="AZ237" s="1"/>
      <c r="BD237" s="34">
        <f ca="1">Table1[[#This Row],[Car Value]]/Table1[[#This Row],[Cars]]</f>
        <v>3360.0379665404803</v>
      </c>
      <c r="BG237" s="34">
        <f t="shared" ca="1" si="168"/>
        <v>0</v>
      </c>
      <c r="BN237" s="16">
        <f ca="1">Table1[[#This Row],[Mortage Value]]/Table1[[#This Row],[Value of House]]</f>
        <v>0.54871026023444747</v>
      </c>
      <c r="BO237" s="1">
        <f t="shared" ca="1" si="159"/>
        <v>0</v>
      </c>
      <c r="BP237" s="1"/>
      <c r="BS237" s="33">
        <f t="shared" ca="1" si="177"/>
        <v>0</v>
      </c>
      <c r="BT237" s="33">
        <f t="shared" ca="1" si="178"/>
        <v>0</v>
      </c>
      <c r="BU237" s="33">
        <f t="shared" ca="1" si="179"/>
        <v>0</v>
      </c>
      <c r="BV237" s="33">
        <f t="shared" ca="1" si="189"/>
        <v>0</v>
      </c>
      <c r="BW237" s="33">
        <f t="shared" ca="1" si="180"/>
        <v>0</v>
      </c>
      <c r="BX237" s="33">
        <f t="shared" ca="1" si="181"/>
        <v>18995</v>
      </c>
      <c r="BZ237" s="33">
        <f t="shared" ca="1" si="169"/>
        <v>18995</v>
      </c>
      <c r="CA237" s="33">
        <f t="shared" ca="1" si="170"/>
        <v>0</v>
      </c>
      <c r="CB237" s="33">
        <f t="shared" ca="1" si="171"/>
        <v>0</v>
      </c>
      <c r="CC237" s="33">
        <f t="shared" ca="1" si="172"/>
        <v>0</v>
      </c>
      <c r="CD237" s="33">
        <f t="shared" ca="1" si="173"/>
        <v>0</v>
      </c>
      <c r="CE237" s="34">
        <f t="shared" ca="1" si="174"/>
        <v>0</v>
      </c>
      <c r="CG237" s="33">
        <f t="shared" ca="1" si="176"/>
        <v>1</v>
      </c>
      <c r="CH237" s="7"/>
      <c r="CJ237" s="34">
        <f t="shared" ca="1" si="175"/>
        <v>43</v>
      </c>
    </row>
    <row r="238" spans="1:88" x14ac:dyDescent="0.25">
      <c r="A238" s="1">
        <f t="shared" ca="1" si="146"/>
        <v>2</v>
      </c>
      <c r="B238" s="1" t="str">
        <f t="shared" ca="1" si="147"/>
        <v>Women</v>
      </c>
      <c r="C238" s="1">
        <f t="shared" ca="1" si="148"/>
        <v>27</v>
      </c>
      <c r="D238" s="1">
        <f t="shared" ca="1" si="149"/>
        <v>1</v>
      </c>
      <c r="E238" s="1" t="str">
        <f t="shared" ca="1" si="150"/>
        <v>Health</v>
      </c>
      <c r="F238" s="1">
        <f t="shared" ca="1" si="151"/>
        <v>1</v>
      </c>
      <c r="G238" s="1" t="str">
        <f t="shared" ca="1" si="152"/>
        <v>Doctor</v>
      </c>
      <c r="H238" s="1">
        <f t="shared" ca="1" si="153"/>
        <v>2</v>
      </c>
      <c r="I238" s="1">
        <f t="shared" ca="1" si="145"/>
        <v>1</v>
      </c>
      <c r="J238" s="1">
        <f t="shared" ca="1" si="154"/>
        <v>31246</v>
      </c>
      <c r="K238" s="1">
        <f t="shared" ca="1" si="155"/>
        <v>1</v>
      </c>
      <c r="L238" s="1" t="str">
        <f t="shared" ca="1" si="156"/>
        <v>Ganesh Nagar</v>
      </c>
      <c r="M238" s="1">
        <f t="shared" ca="1" si="182"/>
        <v>124984</v>
      </c>
      <c r="N238" s="1">
        <f t="shared" ca="1" si="157"/>
        <v>121300.6674375008</v>
      </c>
      <c r="O238" s="1">
        <f t="shared" ca="1" si="183"/>
        <v>25069.916653730736</v>
      </c>
      <c r="P238" s="1">
        <f t="shared" ca="1" si="158"/>
        <v>16219</v>
      </c>
      <c r="Q238" s="1">
        <f t="shared" ca="1" si="184"/>
        <v>53525.80812048907</v>
      </c>
      <c r="R238">
        <f t="shared" ca="1" si="185"/>
        <v>249.88294281428881</v>
      </c>
      <c r="S238" s="1">
        <f t="shared" ca="1" si="186"/>
        <v>150303.79959654502</v>
      </c>
      <c r="T238" s="1">
        <f t="shared" ca="1" si="187"/>
        <v>191045.47555798985</v>
      </c>
      <c r="U238" s="1">
        <f t="shared" ca="1" si="188"/>
        <v>-40741.675961444824</v>
      </c>
      <c r="X238" s="33">
        <f t="shared" ca="1" si="160"/>
        <v>0</v>
      </c>
      <c r="Y238" s="33">
        <f t="shared" ca="1" si="161"/>
        <v>1</v>
      </c>
      <c r="Z238" s="33"/>
      <c r="AA238" s="33"/>
      <c r="AO238" s="33">
        <f t="shared" ca="1" si="162"/>
        <v>0</v>
      </c>
      <c r="AP238" s="33">
        <f t="shared" ca="1" si="163"/>
        <v>0</v>
      </c>
      <c r="AQ238" s="33">
        <f t="shared" ca="1" si="164"/>
        <v>0</v>
      </c>
      <c r="AR238" s="33">
        <f t="shared" ca="1" si="165"/>
        <v>0</v>
      </c>
      <c r="AS238" s="33">
        <f t="shared" ca="1" si="166"/>
        <v>1</v>
      </c>
      <c r="AT238" s="34">
        <f t="shared" ca="1" si="167"/>
        <v>0</v>
      </c>
      <c r="AU238" s="33"/>
      <c r="AV238" s="1"/>
      <c r="AW238" s="1"/>
      <c r="AX238" s="1"/>
      <c r="AY238" s="1"/>
      <c r="AZ238" s="1"/>
      <c r="BD238" s="34">
        <f ca="1">Table1[[#This Row],[Car Value]]/Table1[[#This Row],[Cars]]</f>
        <v>25069.916653730736</v>
      </c>
      <c r="BG238" s="34">
        <f t="shared" ca="1" si="168"/>
        <v>0</v>
      </c>
      <c r="BN238" s="16">
        <f ca="1">Table1[[#This Row],[Mortage Value]]/Table1[[#This Row],[Value of House]]</f>
        <v>0.97052956728461881</v>
      </c>
      <c r="BO238" s="1">
        <f t="shared" ca="1" si="159"/>
        <v>0</v>
      </c>
      <c r="BP238" s="1"/>
      <c r="BS238" s="33">
        <f t="shared" ca="1" si="177"/>
        <v>0</v>
      </c>
      <c r="BT238" s="33">
        <f t="shared" ca="1" si="178"/>
        <v>0</v>
      </c>
      <c r="BU238" s="33">
        <f t="shared" ca="1" si="179"/>
        <v>0</v>
      </c>
      <c r="BV238" s="33">
        <f t="shared" ca="1" si="189"/>
        <v>0</v>
      </c>
      <c r="BW238" s="33">
        <f t="shared" ca="1" si="180"/>
        <v>0</v>
      </c>
      <c r="BX238" s="33">
        <f t="shared" ca="1" si="181"/>
        <v>31593</v>
      </c>
      <c r="BZ238" s="33">
        <f t="shared" ca="1" si="169"/>
        <v>0</v>
      </c>
      <c r="CA238" s="33">
        <f t="shared" ca="1" si="170"/>
        <v>0</v>
      </c>
      <c r="CB238" s="33">
        <f t="shared" ca="1" si="171"/>
        <v>0</v>
      </c>
      <c r="CC238" s="33">
        <f t="shared" ca="1" si="172"/>
        <v>0</v>
      </c>
      <c r="CD238" s="33">
        <f t="shared" ca="1" si="173"/>
        <v>31593</v>
      </c>
      <c r="CE238" s="34">
        <f t="shared" ca="1" si="174"/>
        <v>0</v>
      </c>
      <c r="CG238" s="33">
        <f t="shared" ca="1" si="176"/>
        <v>1</v>
      </c>
      <c r="CH238" s="7"/>
      <c r="CJ238" s="34">
        <f t="shared" ca="1" si="175"/>
        <v>26</v>
      </c>
    </row>
    <row r="239" spans="1:88" x14ac:dyDescent="0.25">
      <c r="A239" s="1">
        <f t="shared" ca="1" si="146"/>
        <v>2</v>
      </c>
      <c r="B239" s="1" t="str">
        <f t="shared" ca="1" si="147"/>
        <v>Women</v>
      </c>
      <c r="C239" s="1">
        <f t="shared" ca="1" si="148"/>
        <v>42</v>
      </c>
      <c r="D239" s="1">
        <f t="shared" ca="1" si="149"/>
        <v>5</v>
      </c>
      <c r="E239" s="1" t="str">
        <f t="shared" ca="1" si="150"/>
        <v xml:space="preserve">General work </v>
      </c>
      <c r="F239" s="1">
        <f t="shared" ca="1" si="151"/>
        <v>5</v>
      </c>
      <c r="G239" s="1" t="str">
        <f t="shared" ca="1" si="152"/>
        <v>Other</v>
      </c>
      <c r="H239" s="1">
        <f t="shared" ca="1" si="153"/>
        <v>2</v>
      </c>
      <c r="I239" s="1">
        <f t="shared" ca="1" si="145"/>
        <v>2</v>
      </c>
      <c r="J239" s="1">
        <f t="shared" ca="1" si="154"/>
        <v>28376</v>
      </c>
      <c r="K239" s="1">
        <f t="shared" ca="1" si="155"/>
        <v>7</v>
      </c>
      <c r="L239" s="1" t="str">
        <f t="shared" ca="1" si="156"/>
        <v>Tank Road</v>
      </c>
      <c r="M239" s="1">
        <f t="shared" ca="1" si="182"/>
        <v>113504</v>
      </c>
      <c r="N239" s="1">
        <f t="shared" ca="1" si="157"/>
        <v>95319.167631418983</v>
      </c>
      <c r="O239" s="1">
        <f t="shared" ca="1" si="183"/>
        <v>36747.37600401009</v>
      </c>
      <c r="P239" s="1">
        <f t="shared" ca="1" si="158"/>
        <v>16387</v>
      </c>
      <c r="Q239" s="1">
        <f t="shared" ca="1" si="184"/>
        <v>13768.724000529142</v>
      </c>
      <c r="R239">
        <f t="shared" ca="1" si="185"/>
        <v>32774.8503059902</v>
      </c>
      <c r="S239" s="1">
        <f t="shared" ca="1" si="186"/>
        <v>183026.22631000029</v>
      </c>
      <c r="T239" s="1">
        <f t="shared" ca="1" si="187"/>
        <v>125474.89163194812</v>
      </c>
      <c r="U239" s="1">
        <f t="shared" ca="1" si="188"/>
        <v>57551.334678052168</v>
      </c>
      <c r="X239" s="33">
        <f t="shared" ca="1" si="160"/>
        <v>0</v>
      </c>
      <c r="Y239" s="33">
        <f t="shared" ca="1" si="161"/>
        <v>1</v>
      </c>
      <c r="Z239" s="33"/>
      <c r="AA239" s="33"/>
      <c r="AO239" s="33">
        <f t="shared" ca="1" si="162"/>
        <v>0</v>
      </c>
      <c r="AP239" s="33">
        <f t="shared" ca="1" si="163"/>
        <v>0</v>
      </c>
      <c r="AQ239" s="33">
        <f t="shared" ca="1" si="164"/>
        <v>1</v>
      </c>
      <c r="AR239" s="33">
        <f t="shared" ca="1" si="165"/>
        <v>0</v>
      </c>
      <c r="AS239" s="33">
        <f t="shared" ca="1" si="166"/>
        <v>0</v>
      </c>
      <c r="AT239" s="34">
        <f t="shared" ca="1" si="167"/>
        <v>0</v>
      </c>
      <c r="AU239" s="33"/>
      <c r="AV239" s="1"/>
      <c r="AW239" s="1"/>
      <c r="AX239" s="1"/>
      <c r="AY239" s="1"/>
      <c r="AZ239" s="1"/>
      <c r="BD239" s="34">
        <f ca="1">Table1[[#This Row],[Car Value]]/Table1[[#This Row],[Cars]]</f>
        <v>18373.688002005045</v>
      </c>
      <c r="BG239" s="34">
        <f t="shared" ca="1" si="168"/>
        <v>0</v>
      </c>
      <c r="BN239" s="16">
        <f ca="1">Table1[[#This Row],[Mortage Value]]/Table1[[#This Row],[Value of House]]</f>
        <v>0.83978685888972182</v>
      </c>
      <c r="BO239" s="1">
        <f t="shared" ca="1" si="159"/>
        <v>0</v>
      </c>
      <c r="BP239" s="1"/>
      <c r="BS239" s="33">
        <f t="shared" ca="1" si="177"/>
        <v>31246</v>
      </c>
      <c r="BT239" s="33">
        <f t="shared" ca="1" si="178"/>
        <v>0</v>
      </c>
      <c r="BU239" s="33">
        <f t="shared" ca="1" si="179"/>
        <v>0</v>
      </c>
      <c r="BV239" s="33">
        <f t="shared" ca="1" si="189"/>
        <v>0</v>
      </c>
      <c r="BW239" s="33">
        <f t="shared" ca="1" si="180"/>
        <v>0</v>
      </c>
      <c r="BX239" s="33">
        <f t="shared" ca="1" si="181"/>
        <v>0</v>
      </c>
      <c r="BZ239" s="33">
        <f t="shared" ca="1" si="169"/>
        <v>0</v>
      </c>
      <c r="CA239" s="33">
        <f t="shared" ca="1" si="170"/>
        <v>0</v>
      </c>
      <c r="CB239" s="33">
        <f t="shared" ca="1" si="171"/>
        <v>31246</v>
      </c>
      <c r="CC239" s="33">
        <f t="shared" ca="1" si="172"/>
        <v>0</v>
      </c>
      <c r="CD239" s="33">
        <f t="shared" ca="1" si="173"/>
        <v>0</v>
      </c>
      <c r="CE239" s="34">
        <f t="shared" ca="1" si="174"/>
        <v>0</v>
      </c>
      <c r="CG239" s="33">
        <f t="shared" ca="1" si="176"/>
        <v>1</v>
      </c>
      <c r="CH239" s="7"/>
      <c r="CJ239" s="34">
        <f t="shared" ca="1" si="175"/>
        <v>37</v>
      </c>
    </row>
    <row r="240" spans="1:88" x14ac:dyDescent="0.25">
      <c r="A240" s="1">
        <f t="shared" ca="1" si="146"/>
        <v>1</v>
      </c>
      <c r="B240" s="1" t="str">
        <f t="shared" ca="1" si="147"/>
        <v>Men</v>
      </c>
      <c r="C240" s="1">
        <f t="shared" ca="1" si="148"/>
        <v>28</v>
      </c>
      <c r="D240" s="1">
        <f t="shared" ca="1" si="149"/>
        <v>6</v>
      </c>
      <c r="E240" s="1" t="str">
        <f t="shared" ca="1" si="150"/>
        <v>Architecture</v>
      </c>
      <c r="F240" s="1">
        <f t="shared" ca="1" si="151"/>
        <v>2</v>
      </c>
      <c r="G240" s="1" t="str">
        <f t="shared" ca="1" si="152"/>
        <v>Civil Engineering</v>
      </c>
      <c r="H240" s="1">
        <f t="shared" ca="1" si="153"/>
        <v>2</v>
      </c>
      <c r="I240" s="1">
        <f t="shared" ca="1" si="145"/>
        <v>2</v>
      </c>
      <c r="J240" s="1">
        <f t="shared" ca="1" si="154"/>
        <v>19545</v>
      </c>
      <c r="K240" s="1">
        <f t="shared" ca="1" si="155"/>
        <v>4</v>
      </c>
      <c r="L240" s="1" t="str">
        <f t="shared" ca="1" si="156"/>
        <v>Sarvoday Nagar</v>
      </c>
      <c r="M240" s="1">
        <f t="shared" ca="1" si="182"/>
        <v>58635</v>
      </c>
      <c r="N240" s="1">
        <f t="shared" ca="1" si="157"/>
        <v>19319.465150504475</v>
      </c>
      <c r="O240" s="1">
        <f t="shared" ca="1" si="183"/>
        <v>34784.741166860345</v>
      </c>
      <c r="P240" s="1">
        <f t="shared" ca="1" si="158"/>
        <v>16385</v>
      </c>
      <c r="Q240" s="1">
        <f t="shared" ca="1" si="184"/>
        <v>29411.43160608266</v>
      </c>
      <c r="R240">
        <f t="shared" ca="1" si="185"/>
        <v>7035.9517292557302</v>
      </c>
      <c r="S240" s="1">
        <f t="shared" ca="1" si="186"/>
        <v>100455.69289611607</v>
      </c>
      <c r="T240" s="1">
        <f t="shared" ca="1" si="187"/>
        <v>65115.896756587135</v>
      </c>
      <c r="U240" s="1">
        <f t="shared" ca="1" si="188"/>
        <v>35339.796139528939</v>
      </c>
      <c r="X240" s="33">
        <f t="shared" ca="1" si="160"/>
        <v>0</v>
      </c>
      <c r="Y240" s="33">
        <f t="shared" ca="1" si="161"/>
        <v>1</v>
      </c>
      <c r="Z240" s="33"/>
      <c r="AA240" s="33"/>
      <c r="AO240" s="33">
        <f t="shared" ca="1" si="162"/>
        <v>0</v>
      </c>
      <c r="AP240" s="33">
        <f t="shared" ca="1" si="163"/>
        <v>0</v>
      </c>
      <c r="AQ240" s="33">
        <f t="shared" ca="1" si="164"/>
        <v>0</v>
      </c>
      <c r="AR240" s="33">
        <f t="shared" ca="1" si="165"/>
        <v>0</v>
      </c>
      <c r="AS240" s="33">
        <f t="shared" ca="1" si="166"/>
        <v>0</v>
      </c>
      <c r="AT240" s="34">
        <f t="shared" ca="1" si="167"/>
        <v>0</v>
      </c>
      <c r="AU240" s="33"/>
      <c r="AV240" s="1"/>
      <c r="AW240" s="1"/>
      <c r="AX240" s="1"/>
      <c r="AY240" s="1"/>
      <c r="AZ240" s="1"/>
      <c r="BD240" s="34">
        <f ca="1">Table1[[#This Row],[Car Value]]/Table1[[#This Row],[Cars]]</f>
        <v>17392.370583430173</v>
      </c>
      <c r="BG240" s="34">
        <f t="shared" ca="1" si="168"/>
        <v>0</v>
      </c>
      <c r="BN240" s="16">
        <f ca="1">Table1[[#This Row],[Mortage Value]]/Table1[[#This Row],[Value of House]]</f>
        <v>0.32948691311511002</v>
      </c>
      <c r="BO240" s="1">
        <f t="shared" ca="1" si="159"/>
        <v>0</v>
      </c>
      <c r="BP240" s="1"/>
      <c r="BS240" s="33">
        <f t="shared" ca="1" si="177"/>
        <v>0</v>
      </c>
      <c r="BT240" s="33">
        <f t="shared" ca="1" si="178"/>
        <v>28376</v>
      </c>
      <c r="BU240" s="33">
        <f t="shared" ca="1" si="179"/>
        <v>0</v>
      </c>
      <c r="BV240" s="33">
        <f t="shared" ca="1" si="189"/>
        <v>0</v>
      </c>
      <c r="BW240" s="33">
        <f t="shared" ca="1" si="180"/>
        <v>0</v>
      </c>
      <c r="BX240" s="33">
        <f t="shared" ca="1" si="181"/>
        <v>0</v>
      </c>
      <c r="BZ240" s="33">
        <f t="shared" ca="1" si="169"/>
        <v>0</v>
      </c>
      <c r="CA240" s="33">
        <f t="shared" ca="1" si="170"/>
        <v>0</v>
      </c>
      <c r="CB240" s="33">
        <f t="shared" ca="1" si="171"/>
        <v>0</v>
      </c>
      <c r="CC240" s="33">
        <f t="shared" ca="1" si="172"/>
        <v>0</v>
      </c>
      <c r="CD240" s="33">
        <f t="shared" ca="1" si="173"/>
        <v>0</v>
      </c>
      <c r="CE240" s="34">
        <f t="shared" ca="1" si="174"/>
        <v>0</v>
      </c>
      <c r="CG240" s="33">
        <f t="shared" ca="1" si="176"/>
        <v>1</v>
      </c>
      <c r="CH240" s="7"/>
      <c r="CJ240" s="34">
        <f t="shared" ca="1" si="175"/>
        <v>0</v>
      </c>
    </row>
    <row r="241" spans="1:88" x14ac:dyDescent="0.25">
      <c r="A241" s="1">
        <f t="shared" ca="1" si="146"/>
        <v>1</v>
      </c>
      <c r="B241" s="1" t="str">
        <f t="shared" ca="1" si="147"/>
        <v>Men</v>
      </c>
      <c r="C241" s="1">
        <f t="shared" ca="1" si="148"/>
        <v>36</v>
      </c>
      <c r="D241" s="1">
        <f t="shared" ca="1" si="149"/>
        <v>6</v>
      </c>
      <c r="E241" s="1" t="str">
        <f t="shared" ca="1" si="150"/>
        <v>Architecture</v>
      </c>
      <c r="F241" s="1">
        <f t="shared" ca="1" si="151"/>
        <v>1</v>
      </c>
      <c r="G241" s="1" t="str">
        <f t="shared" ca="1" si="152"/>
        <v>Doctor</v>
      </c>
      <c r="H241" s="1">
        <f t="shared" ca="1" si="153"/>
        <v>4</v>
      </c>
      <c r="I241" s="1">
        <f t="shared" ca="1" si="145"/>
        <v>1</v>
      </c>
      <c r="J241" s="1">
        <f t="shared" ca="1" si="154"/>
        <v>34884</v>
      </c>
      <c r="K241" s="1">
        <f t="shared" ca="1" si="155"/>
        <v>2</v>
      </c>
      <c r="L241" s="1" t="str">
        <f t="shared" ca="1" si="156"/>
        <v>Tembhipada Road</v>
      </c>
      <c r="M241" s="1">
        <f t="shared" ca="1" si="182"/>
        <v>174420</v>
      </c>
      <c r="N241" s="1">
        <f t="shared" ca="1" si="157"/>
        <v>149078.32208698301</v>
      </c>
      <c r="O241" s="1">
        <f t="shared" ca="1" si="183"/>
        <v>15918.775311382895</v>
      </c>
      <c r="P241" s="1">
        <f t="shared" ca="1" si="158"/>
        <v>7778</v>
      </c>
      <c r="Q241" s="1">
        <f t="shared" ca="1" si="184"/>
        <v>13426.320892271462</v>
      </c>
      <c r="R241">
        <f t="shared" ca="1" si="185"/>
        <v>20351.526198310847</v>
      </c>
      <c r="S241" s="1">
        <f t="shared" ca="1" si="186"/>
        <v>210690.30150969373</v>
      </c>
      <c r="T241" s="1">
        <f t="shared" ca="1" si="187"/>
        <v>170282.64297925448</v>
      </c>
      <c r="U241" s="1">
        <f t="shared" ca="1" si="188"/>
        <v>40407.65853043925</v>
      </c>
      <c r="X241" s="33">
        <f t="shared" ca="1" si="160"/>
        <v>1</v>
      </c>
      <c r="Y241" s="33">
        <f t="shared" ca="1" si="161"/>
        <v>0</v>
      </c>
      <c r="Z241" s="33"/>
      <c r="AA241" s="33"/>
      <c r="AO241" s="33">
        <f t="shared" ca="1" si="162"/>
        <v>0</v>
      </c>
      <c r="AP241" s="33">
        <f t="shared" ca="1" si="163"/>
        <v>0</v>
      </c>
      <c r="AQ241" s="33">
        <f t="shared" ca="1" si="164"/>
        <v>0</v>
      </c>
      <c r="AR241" s="33">
        <f t="shared" ca="1" si="165"/>
        <v>0</v>
      </c>
      <c r="AS241" s="33">
        <f t="shared" ca="1" si="166"/>
        <v>1</v>
      </c>
      <c r="AT241" s="34">
        <f t="shared" ca="1" si="167"/>
        <v>0</v>
      </c>
      <c r="AU241" s="33"/>
      <c r="AV241" s="1"/>
      <c r="AW241" s="1"/>
      <c r="AX241" s="1"/>
      <c r="AY241" s="1"/>
      <c r="AZ241" s="1"/>
      <c r="BD241" s="34">
        <f ca="1">Table1[[#This Row],[Car Value]]/Table1[[#This Row],[Cars]]</f>
        <v>15918.775311382895</v>
      </c>
      <c r="BG241" s="34">
        <f t="shared" ca="1" si="168"/>
        <v>0</v>
      </c>
      <c r="BN241" s="16">
        <f ca="1">Table1[[#This Row],[Mortage Value]]/Table1[[#This Row],[Value of House]]</f>
        <v>0.8547088756276976</v>
      </c>
      <c r="BO241" s="1">
        <f t="shared" ca="1" si="159"/>
        <v>0</v>
      </c>
      <c r="BP241" s="1"/>
      <c r="BS241" s="33">
        <f t="shared" ca="1" si="177"/>
        <v>0</v>
      </c>
      <c r="BT241" s="33">
        <f t="shared" ca="1" si="178"/>
        <v>0</v>
      </c>
      <c r="BU241" s="33">
        <f t="shared" ca="1" si="179"/>
        <v>0</v>
      </c>
      <c r="BV241" s="33">
        <f t="shared" ca="1" si="189"/>
        <v>0</v>
      </c>
      <c r="BW241" s="33">
        <f t="shared" ca="1" si="180"/>
        <v>19545</v>
      </c>
      <c r="BX241" s="33">
        <f t="shared" ca="1" si="181"/>
        <v>0</v>
      </c>
      <c r="BZ241" s="33">
        <f t="shared" ca="1" si="169"/>
        <v>0</v>
      </c>
      <c r="CA241" s="33">
        <f t="shared" ca="1" si="170"/>
        <v>0</v>
      </c>
      <c r="CB241" s="33">
        <f t="shared" ca="1" si="171"/>
        <v>0</v>
      </c>
      <c r="CC241" s="33">
        <f t="shared" ca="1" si="172"/>
        <v>0</v>
      </c>
      <c r="CD241" s="33">
        <f t="shared" ca="1" si="173"/>
        <v>19545</v>
      </c>
      <c r="CE241" s="34">
        <f t="shared" ca="1" si="174"/>
        <v>0</v>
      </c>
      <c r="CG241" s="33">
        <f t="shared" ca="1" si="176"/>
        <v>1</v>
      </c>
      <c r="CH241" s="7"/>
      <c r="CJ241" s="34">
        <f t="shared" ca="1" si="175"/>
        <v>42</v>
      </c>
    </row>
    <row r="242" spans="1:88" x14ac:dyDescent="0.25">
      <c r="A242" s="1">
        <f t="shared" ca="1" si="146"/>
        <v>2</v>
      </c>
      <c r="B242" s="1" t="str">
        <f t="shared" ca="1" si="147"/>
        <v>Women</v>
      </c>
      <c r="C242" s="1">
        <f t="shared" ca="1" si="148"/>
        <v>33</v>
      </c>
      <c r="D242" s="1">
        <f t="shared" ca="1" si="149"/>
        <v>2</v>
      </c>
      <c r="E242" s="1" t="str">
        <f t="shared" ca="1" si="150"/>
        <v>Construction</v>
      </c>
      <c r="F242" s="1">
        <f t="shared" ca="1" si="151"/>
        <v>2</v>
      </c>
      <c r="G242" s="1" t="str">
        <f t="shared" ca="1" si="152"/>
        <v>Civil Engineering</v>
      </c>
      <c r="H242" s="1">
        <f t="shared" ca="1" si="153"/>
        <v>3</v>
      </c>
      <c r="I242" s="1">
        <f t="shared" ca="1" si="145"/>
        <v>2</v>
      </c>
      <c r="J242" s="1">
        <f t="shared" ca="1" si="154"/>
        <v>28885</v>
      </c>
      <c r="K242" s="1">
        <f t="shared" ca="1" si="155"/>
        <v>4</v>
      </c>
      <c r="L242" s="1" t="str">
        <f t="shared" ca="1" si="156"/>
        <v>Sarvoday Nagar</v>
      </c>
      <c r="M242" s="1">
        <f t="shared" ca="1" si="182"/>
        <v>144425</v>
      </c>
      <c r="N242" s="1">
        <f t="shared" ca="1" si="157"/>
        <v>27143.04849322098</v>
      </c>
      <c r="O242" s="1">
        <f t="shared" ca="1" si="183"/>
        <v>13525.784409892298</v>
      </c>
      <c r="P242" s="1">
        <f t="shared" ca="1" si="158"/>
        <v>13268</v>
      </c>
      <c r="Q242" s="1">
        <f t="shared" ca="1" si="184"/>
        <v>28004.758304029019</v>
      </c>
      <c r="R242">
        <f t="shared" ca="1" si="185"/>
        <v>2810.5124235508038</v>
      </c>
      <c r="S242" s="1">
        <f t="shared" ca="1" si="186"/>
        <v>160761.29683344311</v>
      </c>
      <c r="T242" s="1">
        <f t="shared" ca="1" si="187"/>
        <v>68415.806797249999</v>
      </c>
      <c r="U242" s="1">
        <f t="shared" ca="1" si="188"/>
        <v>92345.490036193107</v>
      </c>
      <c r="X242" s="33">
        <f t="shared" ca="1" si="160"/>
        <v>1</v>
      </c>
      <c r="Y242" s="33">
        <f t="shared" ca="1" si="161"/>
        <v>0</v>
      </c>
      <c r="Z242" s="33"/>
      <c r="AA242" s="33"/>
      <c r="AO242" s="33">
        <f t="shared" ca="1" si="162"/>
        <v>0</v>
      </c>
      <c r="AP242" s="33">
        <f t="shared" ca="1" si="163"/>
        <v>0</v>
      </c>
      <c r="AQ242" s="33">
        <f t="shared" ca="1" si="164"/>
        <v>0</v>
      </c>
      <c r="AR242" s="33">
        <f t="shared" ca="1" si="165"/>
        <v>0</v>
      </c>
      <c r="AS242" s="33">
        <f t="shared" ca="1" si="166"/>
        <v>1</v>
      </c>
      <c r="AT242" s="34">
        <f t="shared" ca="1" si="167"/>
        <v>0</v>
      </c>
      <c r="AU242" s="33"/>
      <c r="AV242" s="1"/>
      <c r="AW242" s="1"/>
      <c r="AX242" s="1"/>
      <c r="AY242" s="1"/>
      <c r="AZ242" s="1"/>
      <c r="BD242" s="34">
        <f ca="1">Table1[[#This Row],[Car Value]]/Table1[[#This Row],[Cars]]</f>
        <v>6762.8922049461489</v>
      </c>
      <c r="BG242" s="34">
        <f t="shared" ca="1" si="168"/>
        <v>0</v>
      </c>
      <c r="BN242" s="16">
        <f ca="1">Table1[[#This Row],[Mortage Value]]/Table1[[#This Row],[Value of House]]</f>
        <v>0.18793871208738777</v>
      </c>
      <c r="BO242" s="1">
        <f t="shared" ca="1" si="159"/>
        <v>1</v>
      </c>
      <c r="BP242" s="1"/>
      <c r="BS242" s="33">
        <f t="shared" ca="1" si="177"/>
        <v>0</v>
      </c>
      <c r="BT242" s="33">
        <f t="shared" ca="1" si="178"/>
        <v>0</v>
      </c>
      <c r="BU242" s="33">
        <f t="shared" ca="1" si="179"/>
        <v>0</v>
      </c>
      <c r="BV242" s="33">
        <f t="shared" ca="1" si="189"/>
        <v>0</v>
      </c>
      <c r="BW242" s="33">
        <f t="shared" ca="1" si="180"/>
        <v>0</v>
      </c>
      <c r="BX242" s="33">
        <f t="shared" ca="1" si="181"/>
        <v>0</v>
      </c>
      <c r="BZ242" s="33">
        <f t="shared" ca="1" si="169"/>
        <v>0</v>
      </c>
      <c r="CA242" s="33">
        <f t="shared" ca="1" si="170"/>
        <v>0</v>
      </c>
      <c r="CB242" s="33">
        <f t="shared" ca="1" si="171"/>
        <v>0</v>
      </c>
      <c r="CC242" s="33">
        <f t="shared" ca="1" si="172"/>
        <v>0</v>
      </c>
      <c r="CD242" s="33">
        <f t="shared" ca="1" si="173"/>
        <v>34884</v>
      </c>
      <c r="CE242" s="34">
        <f t="shared" ca="1" si="174"/>
        <v>0</v>
      </c>
      <c r="CG242" s="33">
        <f t="shared" ca="1" si="176"/>
        <v>1</v>
      </c>
      <c r="CH242" s="7"/>
      <c r="CJ242" s="34">
        <f t="shared" ca="1" si="175"/>
        <v>28</v>
      </c>
    </row>
    <row r="243" spans="1:88" x14ac:dyDescent="0.25">
      <c r="A243" s="1">
        <f t="shared" ca="1" si="146"/>
        <v>2</v>
      </c>
      <c r="B243" s="1" t="str">
        <f t="shared" ca="1" si="147"/>
        <v>Women</v>
      </c>
      <c r="C243" s="1">
        <f t="shared" ca="1" si="148"/>
        <v>39</v>
      </c>
      <c r="D243" s="1">
        <f t="shared" ca="1" si="149"/>
        <v>1</v>
      </c>
      <c r="E243" s="1" t="str">
        <f t="shared" ca="1" si="150"/>
        <v>Health</v>
      </c>
      <c r="F243" s="1">
        <f t="shared" ca="1" si="151"/>
        <v>1</v>
      </c>
      <c r="G243" s="1" t="str">
        <f t="shared" ca="1" si="152"/>
        <v>Doctor</v>
      </c>
      <c r="H243" s="1">
        <f t="shared" ca="1" si="153"/>
        <v>3</v>
      </c>
      <c r="I243" s="1">
        <f t="shared" ca="1" si="145"/>
        <v>1</v>
      </c>
      <c r="J243" s="1">
        <f t="shared" ca="1" si="154"/>
        <v>27312</v>
      </c>
      <c r="K243" s="1">
        <f t="shared" ca="1" si="155"/>
        <v>7</v>
      </c>
      <c r="L243" s="1" t="str">
        <f t="shared" ca="1" si="156"/>
        <v>Tank Road</v>
      </c>
      <c r="M243" s="1">
        <f t="shared" ca="1" si="182"/>
        <v>163872</v>
      </c>
      <c r="N243" s="1">
        <f t="shared" ca="1" si="157"/>
        <v>15175.692258156972</v>
      </c>
      <c r="O243" s="1">
        <f t="shared" ca="1" si="183"/>
        <v>5896.525765296984</v>
      </c>
      <c r="P243" s="1">
        <f t="shared" ca="1" si="158"/>
        <v>4883</v>
      </c>
      <c r="Q243" s="1">
        <f t="shared" ca="1" si="184"/>
        <v>24552.675414550562</v>
      </c>
      <c r="R243">
        <f t="shared" ca="1" si="185"/>
        <v>39191.117254872544</v>
      </c>
      <c r="S243" s="1">
        <f t="shared" ca="1" si="186"/>
        <v>208959.64302016952</v>
      </c>
      <c r="T243" s="1">
        <f t="shared" ca="1" si="187"/>
        <v>44611.367672707536</v>
      </c>
      <c r="U243" s="1">
        <f t="shared" ca="1" si="188"/>
        <v>164348.27534746198</v>
      </c>
      <c r="X243" s="33">
        <f t="shared" ca="1" si="160"/>
        <v>0</v>
      </c>
      <c r="Y243" s="33">
        <f t="shared" ca="1" si="161"/>
        <v>1</v>
      </c>
      <c r="Z243" s="33"/>
      <c r="AA243" s="33"/>
      <c r="AO243" s="33">
        <f t="shared" ca="1" si="162"/>
        <v>0</v>
      </c>
      <c r="AP243" s="33">
        <f t="shared" ca="1" si="163"/>
        <v>0</v>
      </c>
      <c r="AQ243" s="33">
        <f t="shared" ca="1" si="164"/>
        <v>0</v>
      </c>
      <c r="AR243" s="33">
        <f t="shared" ca="1" si="165"/>
        <v>1</v>
      </c>
      <c r="AS243" s="33">
        <f t="shared" ca="1" si="166"/>
        <v>0</v>
      </c>
      <c r="AT243" s="34">
        <f t="shared" ca="1" si="167"/>
        <v>0</v>
      </c>
      <c r="AU243" s="33"/>
      <c r="AV243" s="1"/>
      <c r="AW243" s="1"/>
      <c r="AX243" s="1"/>
      <c r="AY243" s="1"/>
      <c r="AZ243" s="1"/>
      <c r="BD243" s="34">
        <f ca="1">Table1[[#This Row],[Car Value]]/Table1[[#This Row],[Cars]]</f>
        <v>5896.525765296984</v>
      </c>
      <c r="BG243" s="34">
        <f t="shared" ca="1" si="168"/>
        <v>0</v>
      </c>
      <c r="BN243" s="16">
        <f ca="1">Table1[[#This Row],[Mortage Value]]/Table1[[#This Row],[Value of House]]</f>
        <v>9.2606987515603478E-2</v>
      </c>
      <c r="BO243" s="1">
        <f t="shared" ca="1" si="159"/>
        <v>1</v>
      </c>
      <c r="BP243" s="1"/>
      <c r="BS243" s="33">
        <f t="shared" ca="1" si="177"/>
        <v>0</v>
      </c>
      <c r="BT243" s="33">
        <f t="shared" ca="1" si="178"/>
        <v>0</v>
      </c>
      <c r="BU243" s="33">
        <f t="shared" ca="1" si="179"/>
        <v>0</v>
      </c>
      <c r="BV243" s="33">
        <f t="shared" ca="1" si="189"/>
        <v>0</v>
      </c>
      <c r="BW243" s="33">
        <f t="shared" ca="1" si="180"/>
        <v>28885</v>
      </c>
      <c r="BX243" s="33">
        <f t="shared" ca="1" si="181"/>
        <v>0</v>
      </c>
      <c r="BZ243" s="33">
        <f t="shared" ca="1" si="169"/>
        <v>0</v>
      </c>
      <c r="CA243" s="33">
        <f t="shared" ca="1" si="170"/>
        <v>0</v>
      </c>
      <c r="CB243" s="33">
        <f t="shared" ca="1" si="171"/>
        <v>0</v>
      </c>
      <c r="CC243" s="33">
        <f t="shared" ca="1" si="172"/>
        <v>28885</v>
      </c>
      <c r="CD243" s="33">
        <f t="shared" ca="1" si="173"/>
        <v>0</v>
      </c>
      <c r="CE243" s="34">
        <f t="shared" ca="1" si="174"/>
        <v>0</v>
      </c>
      <c r="CG243" s="33">
        <f t="shared" ca="1" si="176"/>
        <v>1</v>
      </c>
      <c r="CH243" s="7"/>
      <c r="CJ243" s="34">
        <f t="shared" ca="1" si="175"/>
        <v>36</v>
      </c>
    </row>
    <row r="244" spans="1:88" x14ac:dyDescent="0.25">
      <c r="A244" s="1">
        <f t="shared" ca="1" si="146"/>
        <v>1</v>
      </c>
      <c r="B244" s="1" t="str">
        <f t="shared" ca="1" si="147"/>
        <v>Men</v>
      </c>
      <c r="C244" s="1">
        <f t="shared" ca="1" si="148"/>
        <v>36</v>
      </c>
      <c r="D244" s="1">
        <f t="shared" ca="1" si="149"/>
        <v>2</v>
      </c>
      <c r="E244" s="1" t="str">
        <f t="shared" ca="1" si="150"/>
        <v>Construction</v>
      </c>
      <c r="F244" s="1">
        <f t="shared" ca="1" si="151"/>
        <v>4</v>
      </c>
      <c r="G244" s="1" t="str">
        <f t="shared" ca="1" si="152"/>
        <v>IT Engineering</v>
      </c>
      <c r="H244" s="1">
        <f t="shared" ca="1" si="153"/>
        <v>1</v>
      </c>
      <c r="I244" s="1">
        <f t="shared" ca="1" si="145"/>
        <v>1</v>
      </c>
      <c r="J244" s="1">
        <f t="shared" ca="1" si="154"/>
        <v>28915</v>
      </c>
      <c r="K244" s="1">
        <f t="shared" ca="1" si="155"/>
        <v>6</v>
      </c>
      <c r="L244" s="1" t="str">
        <f t="shared" ca="1" si="156"/>
        <v>Bhandup Station road</v>
      </c>
      <c r="M244" s="1">
        <f t="shared" ca="1" si="182"/>
        <v>144575</v>
      </c>
      <c r="N244" s="1">
        <f t="shared" ca="1" si="157"/>
        <v>43387.69409111853</v>
      </c>
      <c r="O244" s="1">
        <f t="shared" ca="1" si="183"/>
        <v>21202.459145026714</v>
      </c>
      <c r="P244" s="1">
        <f t="shared" ca="1" si="158"/>
        <v>339</v>
      </c>
      <c r="Q244" s="1">
        <f t="shared" ca="1" si="184"/>
        <v>12466.7242964323</v>
      </c>
      <c r="R244">
        <f t="shared" ca="1" si="185"/>
        <v>38814.688873295585</v>
      </c>
      <c r="S244" s="1">
        <f t="shared" ca="1" si="186"/>
        <v>204592.1480183223</v>
      </c>
      <c r="T244" s="1">
        <f t="shared" ca="1" si="187"/>
        <v>56193.418387550832</v>
      </c>
      <c r="U244" s="1">
        <f t="shared" ca="1" si="188"/>
        <v>148398.72963077147</v>
      </c>
      <c r="X244" s="33">
        <f t="shared" ca="1" si="160"/>
        <v>0</v>
      </c>
      <c r="Y244" s="33">
        <f t="shared" ca="1" si="161"/>
        <v>1</v>
      </c>
      <c r="Z244" s="33"/>
      <c r="AA244" s="33"/>
      <c r="AO244" s="33">
        <f t="shared" ca="1" si="162"/>
        <v>0</v>
      </c>
      <c r="AP244" s="33">
        <f t="shared" ca="1" si="163"/>
        <v>0</v>
      </c>
      <c r="AQ244" s="33">
        <f t="shared" ca="1" si="164"/>
        <v>1</v>
      </c>
      <c r="AR244" s="33">
        <f t="shared" ca="1" si="165"/>
        <v>0</v>
      </c>
      <c r="AS244" s="33">
        <f t="shared" ca="1" si="166"/>
        <v>0</v>
      </c>
      <c r="AT244" s="34">
        <f t="shared" ca="1" si="167"/>
        <v>0</v>
      </c>
      <c r="AU244" s="33"/>
      <c r="AV244" s="1"/>
      <c r="AW244" s="1"/>
      <c r="AX244" s="1"/>
      <c r="AY244" s="1"/>
      <c r="AZ244" s="1"/>
      <c r="BD244" s="34">
        <f ca="1">Table1[[#This Row],[Car Value]]/Table1[[#This Row],[Cars]]</f>
        <v>21202.459145026714</v>
      </c>
      <c r="BG244" s="34">
        <f t="shared" ca="1" si="168"/>
        <v>0</v>
      </c>
      <c r="BN244" s="16">
        <f ca="1">Table1[[#This Row],[Mortage Value]]/Table1[[#This Row],[Value of House]]</f>
        <v>0.30010509487199399</v>
      </c>
      <c r="BO244" s="1">
        <f t="shared" ca="1" si="159"/>
        <v>0</v>
      </c>
      <c r="BP244" s="1"/>
      <c r="BS244" s="33">
        <f t="shared" ca="1" si="177"/>
        <v>0</v>
      </c>
      <c r="BT244" s="33">
        <f t="shared" ca="1" si="178"/>
        <v>27312</v>
      </c>
      <c r="BU244" s="33">
        <f t="shared" ca="1" si="179"/>
        <v>0</v>
      </c>
      <c r="BV244" s="33">
        <f t="shared" ca="1" si="189"/>
        <v>0</v>
      </c>
      <c r="BW244" s="33">
        <f t="shared" ca="1" si="180"/>
        <v>0</v>
      </c>
      <c r="BX244" s="33">
        <f t="shared" ca="1" si="181"/>
        <v>0</v>
      </c>
      <c r="BZ244" s="33">
        <f t="shared" ca="1" si="169"/>
        <v>0</v>
      </c>
      <c r="CA244" s="33">
        <f t="shared" ca="1" si="170"/>
        <v>0</v>
      </c>
      <c r="CB244" s="33">
        <f t="shared" ca="1" si="171"/>
        <v>27312</v>
      </c>
      <c r="CC244" s="33">
        <f t="shared" ca="1" si="172"/>
        <v>0</v>
      </c>
      <c r="CD244" s="33">
        <f t="shared" ca="1" si="173"/>
        <v>0</v>
      </c>
      <c r="CE244" s="34">
        <f t="shared" ca="1" si="174"/>
        <v>0</v>
      </c>
      <c r="CG244" s="33">
        <f t="shared" ca="1" si="176"/>
        <v>1</v>
      </c>
      <c r="CH244" s="7"/>
      <c r="CJ244" s="34">
        <f t="shared" ca="1" si="175"/>
        <v>33</v>
      </c>
    </row>
    <row r="245" spans="1:88" x14ac:dyDescent="0.25">
      <c r="A245" s="1">
        <f t="shared" ca="1" si="146"/>
        <v>2</v>
      </c>
      <c r="B245" s="1" t="str">
        <f t="shared" ca="1" si="147"/>
        <v>Women</v>
      </c>
      <c r="C245" s="1">
        <f t="shared" ca="1" si="148"/>
        <v>39</v>
      </c>
      <c r="D245" s="1">
        <f t="shared" ca="1" si="149"/>
        <v>4</v>
      </c>
      <c r="E245" s="1" t="str">
        <f t="shared" ca="1" si="150"/>
        <v>IT</v>
      </c>
      <c r="F245" s="1">
        <f t="shared" ca="1" si="151"/>
        <v>5</v>
      </c>
      <c r="G245" s="1" t="str">
        <f t="shared" ca="1" si="152"/>
        <v>Other</v>
      </c>
      <c r="H245" s="1">
        <f t="shared" ca="1" si="153"/>
        <v>2</v>
      </c>
      <c r="I245" s="1">
        <f t="shared" ca="1" si="145"/>
        <v>2</v>
      </c>
      <c r="J245" s="1">
        <f t="shared" ca="1" si="154"/>
        <v>29190</v>
      </c>
      <c r="K245" s="1">
        <f t="shared" ca="1" si="155"/>
        <v>3</v>
      </c>
      <c r="L245" s="1" t="str">
        <f t="shared" ca="1" si="156"/>
        <v>Nardas Nagar</v>
      </c>
      <c r="M245" s="1">
        <f t="shared" ca="1" si="182"/>
        <v>175140</v>
      </c>
      <c r="N245" s="1">
        <f t="shared" ca="1" si="157"/>
        <v>56275.917471038432</v>
      </c>
      <c r="O245" s="1">
        <f t="shared" ca="1" si="183"/>
        <v>43805.877046325128</v>
      </c>
      <c r="P245" s="1">
        <f t="shared" ca="1" si="158"/>
        <v>22829</v>
      </c>
      <c r="Q245" s="1">
        <f t="shared" ca="1" si="184"/>
        <v>36306.474056382111</v>
      </c>
      <c r="R245">
        <f t="shared" ca="1" si="185"/>
        <v>35226.900047491028</v>
      </c>
      <c r="S245" s="1">
        <f t="shared" ca="1" si="186"/>
        <v>254172.77709381614</v>
      </c>
      <c r="T245" s="1">
        <f t="shared" ca="1" si="187"/>
        <v>115411.39152742055</v>
      </c>
      <c r="U245" s="1">
        <f t="shared" ca="1" si="188"/>
        <v>138761.38556639559</v>
      </c>
      <c r="X245" s="33">
        <f t="shared" ca="1" si="160"/>
        <v>1</v>
      </c>
      <c r="Y245" s="33">
        <f t="shared" ca="1" si="161"/>
        <v>0</v>
      </c>
      <c r="Z245" s="33"/>
      <c r="AA245" s="33"/>
      <c r="AO245" s="33">
        <f t="shared" ca="1" si="162"/>
        <v>0</v>
      </c>
      <c r="AP245" s="33">
        <f t="shared" ca="1" si="163"/>
        <v>0</v>
      </c>
      <c r="AQ245" s="33">
        <f t="shared" ca="1" si="164"/>
        <v>0</v>
      </c>
      <c r="AR245" s="33">
        <f t="shared" ca="1" si="165"/>
        <v>1</v>
      </c>
      <c r="AS245" s="33">
        <f t="shared" ca="1" si="166"/>
        <v>0</v>
      </c>
      <c r="AT245" s="34">
        <f t="shared" ca="1" si="167"/>
        <v>0</v>
      </c>
      <c r="AU245" s="33"/>
      <c r="AV245" s="1"/>
      <c r="AW245" s="1"/>
      <c r="AX245" s="1"/>
      <c r="AY245" s="1"/>
      <c r="AZ245" s="1"/>
      <c r="BD245" s="34">
        <f ca="1">Table1[[#This Row],[Car Value]]/Table1[[#This Row],[Cars]]</f>
        <v>21902.938523162564</v>
      </c>
      <c r="BG245" s="34">
        <f t="shared" ca="1" si="168"/>
        <v>0</v>
      </c>
      <c r="BN245" s="16">
        <f ca="1">Table1[[#This Row],[Mortage Value]]/Table1[[#This Row],[Value of House]]</f>
        <v>0.32131961557062028</v>
      </c>
      <c r="BO245" s="1">
        <f t="shared" ca="1" si="159"/>
        <v>0</v>
      </c>
      <c r="BP245" s="1"/>
      <c r="BS245" s="33">
        <f t="shared" ca="1" si="177"/>
        <v>0</v>
      </c>
      <c r="BT245" s="33">
        <f t="shared" ca="1" si="178"/>
        <v>0</v>
      </c>
      <c r="BU245" s="33">
        <f t="shared" ca="1" si="179"/>
        <v>0</v>
      </c>
      <c r="BV245" s="33">
        <f t="shared" ca="1" si="189"/>
        <v>28915</v>
      </c>
      <c r="BW245" s="33">
        <f t="shared" ca="1" si="180"/>
        <v>0</v>
      </c>
      <c r="BX245" s="33">
        <f t="shared" ca="1" si="181"/>
        <v>0</v>
      </c>
      <c r="BZ245" s="33">
        <f t="shared" ca="1" si="169"/>
        <v>0</v>
      </c>
      <c r="CA245" s="33">
        <f t="shared" ca="1" si="170"/>
        <v>0</v>
      </c>
      <c r="CB245" s="33">
        <f t="shared" ca="1" si="171"/>
        <v>0</v>
      </c>
      <c r="CC245" s="33">
        <f t="shared" ca="1" si="172"/>
        <v>28915</v>
      </c>
      <c r="CD245" s="33">
        <f t="shared" ca="1" si="173"/>
        <v>0</v>
      </c>
      <c r="CE245" s="34">
        <f t="shared" ca="1" si="174"/>
        <v>0</v>
      </c>
      <c r="CG245" s="33">
        <f t="shared" ca="1" si="176"/>
        <v>1</v>
      </c>
      <c r="CH245" s="7"/>
      <c r="CJ245" s="34">
        <f t="shared" ca="1" si="175"/>
        <v>39</v>
      </c>
    </row>
    <row r="246" spans="1:88" x14ac:dyDescent="0.25">
      <c r="A246" s="1">
        <f t="shared" ca="1" si="146"/>
        <v>2</v>
      </c>
      <c r="B246" s="1" t="str">
        <f t="shared" ca="1" si="147"/>
        <v>Women</v>
      </c>
      <c r="C246" s="1">
        <f t="shared" ca="1" si="148"/>
        <v>34</v>
      </c>
      <c r="D246" s="1">
        <f t="shared" ca="1" si="149"/>
        <v>3</v>
      </c>
      <c r="E246" s="1" t="str">
        <f t="shared" ca="1" si="150"/>
        <v>Teaching</v>
      </c>
      <c r="F246" s="1">
        <f t="shared" ca="1" si="151"/>
        <v>3</v>
      </c>
      <c r="G246" s="1" t="str">
        <f t="shared" ca="1" si="152"/>
        <v>B.ED</v>
      </c>
      <c r="H246" s="1">
        <f t="shared" ca="1" si="153"/>
        <v>3</v>
      </c>
      <c r="I246" s="1">
        <f t="shared" ca="1" si="145"/>
        <v>2</v>
      </c>
      <c r="J246" s="1">
        <f t="shared" ca="1" si="154"/>
        <v>23580</v>
      </c>
      <c r="K246" s="1">
        <f t="shared" ca="1" si="155"/>
        <v>5</v>
      </c>
      <c r="L246" s="1" t="str">
        <f t="shared" ca="1" si="156"/>
        <v>Shivaji Talao</v>
      </c>
      <c r="M246" s="1">
        <f t="shared" ca="1" si="182"/>
        <v>70740</v>
      </c>
      <c r="N246" s="1">
        <f t="shared" ca="1" si="157"/>
        <v>70215.215690297977</v>
      </c>
      <c r="O246" s="1">
        <f t="shared" ca="1" si="183"/>
        <v>35183.714864396206</v>
      </c>
      <c r="P246" s="1">
        <f t="shared" ca="1" si="158"/>
        <v>30995</v>
      </c>
      <c r="Q246" s="1">
        <f t="shared" ca="1" si="184"/>
        <v>11169.815432428239</v>
      </c>
      <c r="R246">
        <f t="shared" ca="1" si="185"/>
        <v>21527.40132267381</v>
      </c>
      <c r="S246" s="1">
        <f t="shared" ca="1" si="186"/>
        <v>127451.11618707</v>
      </c>
      <c r="T246" s="1">
        <f t="shared" ca="1" si="187"/>
        <v>112380.03112272621</v>
      </c>
      <c r="U246" s="1">
        <f t="shared" ca="1" si="188"/>
        <v>15071.085064343788</v>
      </c>
      <c r="X246" s="33">
        <f t="shared" ca="1" si="160"/>
        <v>0</v>
      </c>
      <c r="Y246" s="33">
        <f t="shared" ca="1" si="161"/>
        <v>1</v>
      </c>
      <c r="Z246" s="33"/>
      <c r="AA246" s="33"/>
      <c r="AO246" s="33">
        <f t="shared" ca="1" si="162"/>
        <v>0</v>
      </c>
      <c r="AP246" s="33">
        <f t="shared" ca="1" si="163"/>
        <v>1</v>
      </c>
      <c r="AQ246" s="33">
        <f t="shared" ca="1" si="164"/>
        <v>0</v>
      </c>
      <c r="AR246" s="33">
        <f t="shared" ca="1" si="165"/>
        <v>0</v>
      </c>
      <c r="AS246" s="33">
        <f t="shared" ca="1" si="166"/>
        <v>0</v>
      </c>
      <c r="AT246" s="34">
        <f t="shared" ca="1" si="167"/>
        <v>0</v>
      </c>
      <c r="AU246" s="33"/>
      <c r="AV246" s="1"/>
      <c r="AW246" s="1"/>
      <c r="AX246" s="1"/>
      <c r="AY246" s="1"/>
      <c r="AZ246" s="1"/>
      <c r="BD246" s="34">
        <f ca="1">Table1[[#This Row],[Car Value]]/Table1[[#This Row],[Cars]]</f>
        <v>17591.857432198103</v>
      </c>
      <c r="BG246" s="34">
        <f t="shared" ca="1" si="168"/>
        <v>0</v>
      </c>
      <c r="BN246" s="16">
        <f ca="1">Table1[[#This Row],[Mortage Value]]/Table1[[#This Row],[Value of House]]</f>
        <v>0.99258150537599632</v>
      </c>
      <c r="BO246" s="1">
        <f t="shared" ca="1" si="159"/>
        <v>0</v>
      </c>
      <c r="BP246" s="1"/>
      <c r="BS246" s="33">
        <f t="shared" ca="1" si="177"/>
        <v>0</v>
      </c>
      <c r="BT246" s="33">
        <f t="shared" ca="1" si="178"/>
        <v>0</v>
      </c>
      <c r="BU246" s="33">
        <f t="shared" ca="1" si="179"/>
        <v>0</v>
      </c>
      <c r="BV246" s="33">
        <f t="shared" ca="1" si="189"/>
        <v>0</v>
      </c>
      <c r="BW246" s="33">
        <f t="shared" ca="1" si="180"/>
        <v>0</v>
      </c>
      <c r="BX246" s="33">
        <f t="shared" ca="1" si="181"/>
        <v>29190</v>
      </c>
      <c r="BZ246" s="33">
        <f t="shared" ca="1" si="169"/>
        <v>0</v>
      </c>
      <c r="CA246" s="33">
        <f t="shared" ca="1" si="170"/>
        <v>29190</v>
      </c>
      <c r="CB246" s="33">
        <f t="shared" ca="1" si="171"/>
        <v>0</v>
      </c>
      <c r="CC246" s="33">
        <f t="shared" ca="1" si="172"/>
        <v>0</v>
      </c>
      <c r="CD246" s="33">
        <f t="shared" ca="1" si="173"/>
        <v>0</v>
      </c>
      <c r="CE246" s="34">
        <f t="shared" ca="1" si="174"/>
        <v>0</v>
      </c>
      <c r="CG246" s="33">
        <f t="shared" ca="1" si="176"/>
        <v>1</v>
      </c>
      <c r="CH246" s="7"/>
      <c r="CJ246" s="34">
        <f t="shared" ca="1" si="175"/>
        <v>36</v>
      </c>
    </row>
    <row r="247" spans="1:88" x14ac:dyDescent="0.25">
      <c r="A247" s="1">
        <f t="shared" ca="1" si="146"/>
        <v>1</v>
      </c>
      <c r="B247" s="1" t="str">
        <f t="shared" ca="1" si="147"/>
        <v>Men</v>
      </c>
      <c r="C247" s="1">
        <f t="shared" ca="1" si="148"/>
        <v>36</v>
      </c>
      <c r="D247" s="1">
        <f t="shared" ca="1" si="149"/>
        <v>4</v>
      </c>
      <c r="E247" s="1" t="str">
        <f t="shared" ca="1" si="150"/>
        <v>IT</v>
      </c>
      <c r="F247" s="1">
        <f t="shared" ca="1" si="151"/>
        <v>6</v>
      </c>
      <c r="G247" s="1" t="str">
        <f t="shared" ca="1" si="152"/>
        <v>Architech</v>
      </c>
      <c r="H247" s="1">
        <f t="shared" ca="1" si="153"/>
        <v>1</v>
      </c>
      <c r="I247" s="1">
        <f t="shared" ca="1" si="145"/>
        <v>1</v>
      </c>
      <c r="J247" s="1">
        <f t="shared" ca="1" si="154"/>
        <v>25262</v>
      </c>
      <c r="K247" s="1">
        <f t="shared" ca="1" si="155"/>
        <v>6</v>
      </c>
      <c r="L247" s="1" t="str">
        <f t="shared" ca="1" si="156"/>
        <v>Bhandup Station road</v>
      </c>
      <c r="M247" s="1">
        <f t="shared" ca="1" si="182"/>
        <v>151572</v>
      </c>
      <c r="N247" s="1">
        <f t="shared" ca="1" si="157"/>
        <v>9180.7253122491857</v>
      </c>
      <c r="O247" s="1">
        <f t="shared" ca="1" si="183"/>
        <v>10499.195958558781</v>
      </c>
      <c r="P247" s="1">
        <f t="shared" ca="1" si="158"/>
        <v>5265</v>
      </c>
      <c r="Q247" s="1">
        <f t="shared" ca="1" si="184"/>
        <v>23007.57925157134</v>
      </c>
      <c r="R247">
        <f t="shared" ca="1" si="185"/>
        <v>15499.880317324751</v>
      </c>
      <c r="S247" s="1">
        <f t="shared" ca="1" si="186"/>
        <v>177571.07627588353</v>
      </c>
      <c r="T247" s="1">
        <f t="shared" ca="1" si="187"/>
        <v>37453.304563820522</v>
      </c>
      <c r="U247" s="1">
        <f t="shared" ca="1" si="188"/>
        <v>140117.771712063</v>
      </c>
      <c r="X247" s="33">
        <f t="shared" ca="1" si="160"/>
        <v>0</v>
      </c>
      <c r="Y247" s="33">
        <f t="shared" ca="1" si="161"/>
        <v>1</v>
      </c>
      <c r="Z247" s="33"/>
      <c r="AA247" s="33"/>
      <c r="AO247" s="33">
        <f t="shared" ca="1" si="162"/>
        <v>1</v>
      </c>
      <c r="AP247" s="33">
        <f t="shared" ca="1" si="163"/>
        <v>0</v>
      </c>
      <c r="AQ247" s="33">
        <f t="shared" ca="1" si="164"/>
        <v>0</v>
      </c>
      <c r="AR247" s="33">
        <f t="shared" ca="1" si="165"/>
        <v>0</v>
      </c>
      <c r="AS247" s="33">
        <f t="shared" ca="1" si="166"/>
        <v>0</v>
      </c>
      <c r="AT247" s="34">
        <f t="shared" ca="1" si="167"/>
        <v>0</v>
      </c>
      <c r="AU247" s="33"/>
      <c r="AV247" s="1"/>
      <c r="AW247" s="1"/>
      <c r="AX247" s="1"/>
      <c r="AY247" s="1"/>
      <c r="AZ247" s="1"/>
      <c r="BD247" s="34">
        <f ca="1">Table1[[#This Row],[Car Value]]/Table1[[#This Row],[Cars]]</f>
        <v>10499.195958558781</v>
      </c>
      <c r="BG247" s="34">
        <f t="shared" ca="1" si="168"/>
        <v>0</v>
      </c>
      <c r="BN247" s="16">
        <f ca="1">Table1[[#This Row],[Mortage Value]]/Table1[[#This Row],[Value of House]]</f>
        <v>6.057006117389218E-2</v>
      </c>
      <c r="BO247" s="1">
        <f t="shared" ca="1" si="159"/>
        <v>1</v>
      </c>
      <c r="BP247" s="1"/>
      <c r="BS247" s="33">
        <f t="shared" ca="1" si="177"/>
        <v>0</v>
      </c>
      <c r="BT247" s="33">
        <f t="shared" ca="1" si="178"/>
        <v>0</v>
      </c>
      <c r="BU247" s="33">
        <f t="shared" ca="1" si="179"/>
        <v>23580</v>
      </c>
      <c r="BV247" s="33">
        <f t="shared" ca="1" si="189"/>
        <v>0</v>
      </c>
      <c r="BW247" s="33">
        <f t="shared" ca="1" si="180"/>
        <v>0</v>
      </c>
      <c r="BX247" s="33">
        <f t="shared" ca="1" si="181"/>
        <v>0</v>
      </c>
      <c r="BZ247" s="33">
        <f t="shared" ca="1" si="169"/>
        <v>23580</v>
      </c>
      <c r="CA247" s="33">
        <f t="shared" ca="1" si="170"/>
        <v>0</v>
      </c>
      <c r="CB247" s="33">
        <f t="shared" ca="1" si="171"/>
        <v>0</v>
      </c>
      <c r="CC247" s="33">
        <f t="shared" ca="1" si="172"/>
        <v>0</v>
      </c>
      <c r="CD247" s="33">
        <f t="shared" ca="1" si="173"/>
        <v>0</v>
      </c>
      <c r="CE247" s="34">
        <f t="shared" ca="1" si="174"/>
        <v>0</v>
      </c>
      <c r="CG247" s="33">
        <f t="shared" ca="1" si="176"/>
        <v>1</v>
      </c>
      <c r="CH247" s="7"/>
      <c r="CJ247" s="34">
        <f t="shared" ca="1" si="175"/>
        <v>39</v>
      </c>
    </row>
    <row r="248" spans="1:88" x14ac:dyDescent="0.25">
      <c r="A248" s="1">
        <f t="shared" ca="1" si="146"/>
        <v>1</v>
      </c>
      <c r="B248" s="1" t="str">
        <f t="shared" ca="1" si="147"/>
        <v>Men</v>
      </c>
      <c r="C248" s="1">
        <f t="shared" ca="1" si="148"/>
        <v>42</v>
      </c>
      <c r="D248" s="1">
        <f t="shared" ca="1" si="149"/>
        <v>2</v>
      </c>
      <c r="E248" s="1" t="str">
        <f t="shared" ca="1" si="150"/>
        <v>Construction</v>
      </c>
      <c r="F248" s="1">
        <f t="shared" ca="1" si="151"/>
        <v>4</v>
      </c>
      <c r="G248" s="1" t="str">
        <f t="shared" ca="1" si="152"/>
        <v>IT Engineering</v>
      </c>
      <c r="H248" s="1">
        <f t="shared" ca="1" si="153"/>
        <v>2</v>
      </c>
      <c r="I248" s="1">
        <f t="shared" ca="1" si="145"/>
        <v>1</v>
      </c>
      <c r="J248" s="1">
        <f t="shared" ca="1" si="154"/>
        <v>26710</v>
      </c>
      <c r="K248" s="1">
        <f t="shared" ca="1" si="155"/>
        <v>5</v>
      </c>
      <c r="L248" s="1" t="str">
        <f t="shared" ca="1" si="156"/>
        <v>Shivaji Talao</v>
      </c>
      <c r="M248" s="1">
        <f t="shared" ca="1" si="182"/>
        <v>106840</v>
      </c>
      <c r="N248" s="1">
        <f t="shared" ca="1" si="157"/>
        <v>42138.912842885977</v>
      </c>
      <c r="O248" s="1">
        <f t="shared" ca="1" si="183"/>
        <v>15793.541212667697</v>
      </c>
      <c r="P248" s="1">
        <f t="shared" ca="1" si="158"/>
        <v>3256</v>
      </c>
      <c r="Q248" s="1">
        <f t="shared" ca="1" si="184"/>
        <v>35908.700416239568</v>
      </c>
      <c r="R248">
        <f t="shared" ca="1" si="185"/>
        <v>3819.3309006937297</v>
      </c>
      <c r="S248" s="1">
        <f t="shared" ca="1" si="186"/>
        <v>126452.87211336143</v>
      </c>
      <c r="T248" s="1">
        <f t="shared" ca="1" si="187"/>
        <v>81303.613259125545</v>
      </c>
      <c r="U248" s="1">
        <f t="shared" ca="1" si="188"/>
        <v>45149.258854235886</v>
      </c>
      <c r="X248" s="33">
        <f t="shared" ca="1" si="160"/>
        <v>1</v>
      </c>
      <c r="Y248" s="33">
        <f t="shared" ca="1" si="161"/>
        <v>0</v>
      </c>
      <c r="Z248" s="33"/>
      <c r="AA248" s="33"/>
      <c r="AO248" s="33">
        <f t="shared" ca="1" si="162"/>
        <v>0</v>
      </c>
      <c r="AP248" s="33">
        <f t="shared" ca="1" si="163"/>
        <v>1</v>
      </c>
      <c r="AQ248" s="33">
        <f t="shared" ca="1" si="164"/>
        <v>0</v>
      </c>
      <c r="AR248" s="33">
        <f t="shared" ca="1" si="165"/>
        <v>0</v>
      </c>
      <c r="AS248" s="33">
        <f t="shared" ca="1" si="166"/>
        <v>0</v>
      </c>
      <c r="AT248" s="34">
        <f t="shared" ca="1" si="167"/>
        <v>0</v>
      </c>
      <c r="AU248" s="33"/>
      <c r="AV248" s="1"/>
      <c r="AW248" s="1"/>
      <c r="AX248" s="1"/>
      <c r="AY248" s="1"/>
      <c r="AZ248" s="1"/>
      <c r="BD248" s="34">
        <f ca="1">Table1[[#This Row],[Car Value]]/Table1[[#This Row],[Cars]]</f>
        <v>15793.541212667697</v>
      </c>
      <c r="BG248" s="34">
        <f t="shared" ca="1" si="168"/>
        <v>0</v>
      </c>
      <c r="BN248" s="16">
        <f ca="1">Table1[[#This Row],[Mortage Value]]/Table1[[#This Row],[Value of House]]</f>
        <v>0.39441138939429032</v>
      </c>
      <c r="BO248" s="1">
        <f t="shared" ca="1" si="159"/>
        <v>0</v>
      </c>
      <c r="BP248" s="1"/>
      <c r="BS248" s="33">
        <f t="shared" ca="1" si="177"/>
        <v>0</v>
      </c>
      <c r="BT248" s="33">
        <f t="shared" ca="1" si="178"/>
        <v>0</v>
      </c>
      <c r="BU248" s="33">
        <f t="shared" ca="1" si="179"/>
        <v>0</v>
      </c>
      <c r="BV248" s="33">
        <f t="shared" ca="1" si="189"/>
        <v>25262</v>
      </c>
      <c r="BW248" s="33">
        <f t="shared" ca="1" si="180"/>
        <v>0</v>
      </c>
      <c r="BX248" s="33">
        <f t="shared" ca="1" si="181"/>
        <v>0</v>
      </c>
      <c r="BZ248" s="33">
        <f t="shared" ca="1" si="169"/>
        <v>0</v>
      </c>
      <c r="CA248" s="33">
        <f t="shared" ca="1" si="170"/>
        <v>25262</v>
      </c>
      <c r="CB248" s="33">
        <f t="shared" ca="1" si="171"/>
        <v>0</v>
      </c>
      <c r="CC248" s="33">
        <f t="shared" ca="1" si="172"/>
        <v>0</v>
      </c>
      <c r="CD248" s="33">
        <f t="shared" ca="1" si="173"/>
        <v>0</v>
      </c>
      <c r="CE248" s="34">
        <f t="shared" ca="1" si="174"/>
        <v>0</v>
      </c>
      <c r="CG248" s="33">
        <f t="shared" ca="1" si="176"/>
        <v>1</v>
      </c>
      <c r="CH248" s="7"/>
      <c r="CJ248" s="34">
        <f t="shared" ca="1" si="175"/>
        <v>34</v>
      </c>
    </row>
    <row r="249" spans="1:88" x14ac:dyDescent="0.25">
      <c r="A249" s="1">
        <f t="shared" ca="1" si="146"/>
        <v>2</v>
      </c>
      <c r="B249" s="1" t="str">
        <f t="shared" ca="1" si="147"/>
        <v>Women</v>
      </c>
      <c r="C249" s="1">
        <f t="shared" ca="1" si="148"/>
        <v>26</v>
      </c>
      <c r="D249" s="1">
        <f t="shared" ca="1" si="149"/>
        <v>5</v>
      </c>
      <c r="E249" s="1" t="str">
        <f t="shared" ca="1" si="150"/>
        <v xml:space="preserve">General work </v>
      </c>
      <c r="F249" s="1">
        <f t="shared" ca="1" si="151"/>
        <v>1</v>
      </c>
      <c r="G249" s="1" t="str">
        <f t="shared" ca="1" si="152"/>
        <v>Doctor</v>
      </c>
      <c r="H249" s="1">
        <f t="shared" ca="1" si="153"/>
        <v>1</v>
      </c>
      <c r="I249" s="1">
        <f t="shared" ca="1" si="145"/>
        <v>2</v>
      </c>
      <c r="J249" s="1">
        <f t="shared" ca="1" si="154"/>
        <v>26571</v>
      </c>
      <c r="K249" s="1">
        <f t="shared" ca="1" si="155"/>
        <v>3</v>
      </c>
      <c r="L249" s="1" t="str">
        <f t="shared" ca="1" si="156"/>
        <v>Nardas Nagar</v>
      </c>
      <c r="M249" s="1">
        <f t="shared" ca="1" si="182"/>
        <v>132855</v>
      </c>
      <c r="N249" s="1">
        <f t="shared" ca="1" si="157"/>
        <v>104647.03947516694</v>
      </c>
      <c r="O249" s="1">
        <f t="shared" ca="1" si="183"/>
        <v>25133.468424888859</v>
      </c>
      <c r="P249" s="1">
        <f t="shared" ca="1" si="158"/>
        <v>2589</v>
      </c>
      <c r="Q249" s="1">
        <f t="shared" ca="1" si="184"/>
        <v>27926.901522956035</v>
      </c>
      <c r="R249">
        <f t="shared" ca="1" si="185"/>
        <v>22803.635526772399</v>
      </c>
      <c r="S249" s="1">
        <f t="shared" ca="1" si="186"/>
        <v>180792.10395166127</v>
      </c>
      <c r="T249" s="1">
        <f t="shared" ca="1" si="187"/>
        <v>135162.94099812297</v>
      </c>
      <c r="U249" s="1">
        <f t="shared" ca="1" si="188"/>
        <v>45629.162953538296</v>
      </c>
      <c r="X249" s="33">
        <f t="shared" ca="1" si="160"/>
        <v>1</v>
      </c>
      <c r="Y249" s="33">
        <f t="shared" ca="1" si="161"/>
        <v>0</v>
      </c>
      <c r="Z249" s="33"/>
      <c r="AA249" s="33"/>
      <c r="AO249" s="33">
        <f t="shared" ca="1" si="162"/>
        <v>0</v>
      </c>
      <c r="AP249" s="33">
        <f t="shared" ca="1" si="163"/>
        <v>0</v>
      </c>
      <c r="AQ249" s="33">
        <f t="shared" ca="1" si="164"/>
        <v>0</v>
      </c>
      <c r="AR249" s="33">
        <f t="shared" ca="1" si="165"/>
        <v>1</v>
      </c>
      <c r="AS249" s="33">
        <f t="shared" ca="1" si="166"/>
        <v>0</v>
      </c>
      <c r="AT249" s="34">
        <f t="shared" ca="1" si="167"/>
        <v>0</v>
      </c>
      <c r="AU249" s="33"/>
      <c r="AV249" s="1"/>
      <c r="AW249" s="1"/>
      <c r="AX249" s="1"/>
      <c r="AY249" s="1"/>
      <c r="AZ249" s="1"/>
      <c r="BD249" s="34">
        <f ca="1">Table1[[#This Row],[Car Value]]/Table1[[#This Row],[Cars]]</f>
        <v>12566.734212444429</v>
      </c>
      <c r="BG249" s="34">
        <f t="shared" ca="1" si="168"/>
        <v>0</v>
      </c>
      <c r="BN249" s="16">
        <f ca="1">Table1[[#This Row],[Mortage Value]]/Table1[[#This Row],[Value of House]]</f>
        <v>0.78767859301619769</v>
      </c>
      <c r="BO249" s="1">
        <f t="shared" ca="1" si="159"/>
        <v>0</v>
      </c>
      <c r="BP249" s="1"/>
      <c r="BS249" s="33">
        <f t="shared" ca="1" si="177"/>
        <v>0</v>
      </c>
      <c r="BT249" s="33">
        <f t="shared" ca="1" si="178"/>
        <v>0</v>
      </c>
      <c r="BU249" s="33">
        <f t="shared" ca="1" si="179"/>
        <v>26710</v>
      </c>
      <c r="BV249" s="33">
        <f t="shared" ca="1" si="189"/>
        <v>0</v>
      </c>
      <c r="BW249" s="33">
        <f t="shared" ca="1" si="180"/>
        <v>0</v>
      </c>
      <c r="BX249" s="33">
        <f t="shared" ca="1" si="181"/>
        <v>0</v>
      </c>
      <c r="BZ249" s="33">
        <f t="shared" ca="1" si="169"/>
        <v>0</v>
      </c>
      <c r="CA249" s="33">
        <f t="shared" ca="1" si="170"/>
        <v>0</v>
      </c>
      <c r="CB249" s="33">
        <f t="shared" ca="1" si="171"/>
        <v>0</v>
      </c>
      <c r="CC249" s="33">
        <f t="shared" ca="1" si="172"/>
        <v>26710</v>
      </c>
      <c r="CD249" s="33">
        <f t="shared" ca="1" si="173"/>
        <v>0</v>
      </c>
      <c r="CE249" s="34">
        <f t="shared" ca="1" si="174"/>
        <v>0</v>
      </c>
      <c r="CG249" s="33">
        <f t="shared" ca="1" si="176"/>
        <v>1</v>
      </c>
      <c r="CH249" s="7"/>
      <c r="CJ249" s="34">
        <f t="shared" ca="1" si="175"/>
        <v>36</v>
      </c>
    </row>
    <row r="250" spans="1:88" x14ac:dyDescent="0.25">
      <c r="A250" s="1">
        <f t="shared" ca="1" si="146"/>
        <v>2</v>
      </c>
      <c r="B250" s="1" t="str">
        <f t="shared" ca="1" si="147"/>
        <v>Women</v>
      </c>
      <c r="C250" s="1">
        <f t="shared" ca="1" si="148"/>
        <v>39</v>
      </c>
      <c r="D250" s="1">
        <f t="shared" ca="1" si="149"/>
        <v>5</v>
      </c>
      <c r="E250" s="1" t="str">
        <f t="shared" ca="1" si="150"/>
        <v xml:space="preserve">General work </v>
      </c>
      <c r="F250" s="1">
        <f t="shared" ca="1" si="151"/>
        <v>3</v>
      </c>
      <c r="G250" s="1" t="str">
        <f t="shared" ca="1" si="152"/>
        <v>B.ED</v>
      </c>
      <c r="H250" s="1">
        <f t="shared" ca="1" si="153"/>
        <v>1</v>
      </c>
      <c r="I250" s="1">
        <f t="shared" ca="1" si="145"/>
        <v>1</v>
      </c>
      <c r="J250" s="1">
        <f t="shared" ca="1" si="154"/>
        <v>20867</v>
      </c>
      <c r="K250" s="1">
        <f t="shared" ca="1" si="155"/>
        <v>3</v>
      </c>
      <c r="L250" s="1" t="str">
        <f t="shared" ca="1" si="156"/>
        <v>Nardas Nagar</v>
      </c>
      <c r="M250" s="1">
        <f t="shared" ca="1" si="182"/>
        <v>83468</v>
      </c>
      <c r="N250" s="1">
        <f t="shared" ca="1" si="157"/>
        <v>28029.058876970597</v>
      </c>
      <c r="O250" s="1">
        <f t="shared" ca="1" si="183"/>
        <v>8844.2883424205174</v>
      </c>
      <c r="P250" s="1">
        <f t="shared" ca="1" si="158"/>
        <v>3393</v>
      </c>
      <c r="Q250" s="1">
        <f t="shared" ca="1" si="184"/>
        <v>13393.51901843722</v>
      </c>
      <c r="R250">
        <f t="shared" ca="1" si="185"/>
        <v>16911.094977299184</v>
      </c>
      <c r="S250" s="1">
        <f t="shared" ca="1" si="186"/>
        <v>109223.38331971971</v>
      </c>
      <c r="T250" s="1">
        <f t="shared" ca="1" si="187"/>
        <v>44815.57789540782</v>
      </c>
      <c r="U250" s="1">
        <f t="shared" ca="1" si="188"/>
        <v>64407.80542431189</v>
      </c>
      <c r="X250" s="33">
        <f t="shared" ca="1" si="160"/>
        <v>0</v>
      </c>
      <c r="Y250" s="33">
        <f t="shared" ca="1" si="161"/>
        <v>1</v>
      </c>
      <c r="Z250" s="33"/>
      <c r="AA250" s="33"/>
      <c r="AO250" s="33">
        <f t="shared" ca="1" si="162"/>
        <v>0</v>
      </c>
      <c r="AP250" s="33">
        <f t="shared" ca="1" si="163"/>
        <v>0</v>
      </c>
      <c r="AQ250" s="33">
        <f t="shared" ca="1" si="164"/>
        <v>0</v>
      </c>
      <c r="AR250" s="33">
        <f t="shared" ca="1" si="165"/>
        <v>0</v>
      </c>
      <c r="AS250" s="33">
        <f t="shared" ca="1" si="166"/>
        <v>0</v>
      </c>
      <c r="AT250" s="34">
        <f t="shared" ca="1" si="167"/>
        <v>0</v>
      </c>
      <c r="AU250" s="33"/>
      <c r="AV250" s="1"/>
      <c r="AW250" s="1"/>
      <c r="AX250" s="1"/>
      <c r="AY250" s="1"/>
      <c r="AZ250" s="1"/>
      <c r="BD250" s="34">
        <f ca="1">Table1[[#This Row],[Car Value]]/Table1[[#This Row],[Cars]]</f>
        <v>8844.2883424205174</v>
      </c>
      <c r="BG250" s="34">
        <f t="shared" ca="1" si="168"/>
        <v>0</v>
      </c>
      <c r="BN250" s="16">
        <f ca="1">Table1[[#This Row],[Mortage Value]]/Table1[[#This Row],[Value of House]]</f>
        <v>0.33580604395661329</v>
      </c>
      <c r="BO250" s="1">
        <f t="shared" ca="1" si="159"/>
        <v>0</v>
      </c>
      <c r="BP250" s="1"/>
      <c r="BS250" s="33">
        <f t="shared" ca="1" si="177"/>
        <v>0</v>
      </c>
      <c r="BT250" s="33">
        <f t="shared" ca="1" si="178"/>
        <v>0</v>
      </c>
      <c r="BU250" s="33">
        <f t="shared" ca="1" si="179"/>
        <v>0</v>
      </c>
      <c r="BV250" s="33">
        <f t="shared" ca="1" si="189"/>
        <v>0</v>
      </c>
      <c r="BW250" s="33">
        <f t="shared" ca="1" si="180"/>
        <v>0</v>
      </c>
      <c r="BX250" s="33">
        <f t="shared" ca="1" si="181"/>
        <v>26571</v>
      </c>
      <c r="BZ250" s="33">
        <f t="shared" ca="1" si="169"/>
        <v>0</v>
      </c>
      <c r="CA250" s="33">
        <f t="shared" ca="1" si="170"/>
        <v>0</v>
      </c>
      <c r="CB250" s="33">
        <f t="shared" ca="1" si="171"/>
        <v>0</v>
      </c>
      <c r="CC250" s="33">
        <f t="shared" ca="1" si="172"/>
        <v>0</v>
      </c>
      <c r="CD250" s="33">
        <f t="shared" ca="1" si="173"/>
        <v>0</v>
      </c>
      <c r="CE250" s="34">
        <f t="shared" ca="1" si="174"/>
        <v>0</v>
      </c>
      <c r="CG250" s="33">
        <f t="shared" ca="1" si="176"/>
        <v>1</v>
      </c>
      <c r="CH250" s="7"/>
      <c r="CJ250" s="34">
        <f t="shared" ca="1" si="175"/>
        <v>42</v>
      </c>
    </row>
    <row r="251" spans="1:88" x14ac:dyDescent="0.25">
      <c r="A251" s="1">
        <f t="shared" ca="1" si="146"/>
        <v>2</v>
      </c>
      <c r="B251" s="1" t="str">
        <f t="shared" ca="1" si="147"/>
        <v>Women</v>
      </c>
      <c r="C251" s="1">
        <f t="shared" ca="1" si="148"/>
        <v>41</v>
      </c>
      <c r="D251" s="1">
        <f t="shared" ca="1" si="149"/>
        <v>6</v>
      </c>
      <c r="E251" s="1" t="str">
        <f t="shared" ca="1" si="150"/>
        <v>Architecture</v>
      </c>
      <c r="F251" s="1">
        <f t="shared" ca="1" si="151"/>
        <v>3</v>
      </c>
      <c r="G251" s="1" t="str">
        <f t="shared" ca="1" si="152"/>
        <v>B.ED</v>
      </c>
      <c r="H251" s="1">
        <f t="shared" ca="1" si="153"/>
        <v>4</v>
      </c>
      <c r="I251" s="1">
        <f t="shared" ca="1" si="145"/>
        <v>1</v>
      </c>
      <c r="J251" s="1">
        <f t="shared" ca="1" si="154"/>
        <v>17710</v>
      </c>
      <c r="K251" s="1">
        <f t="shared" ca="1" si="155"/>
        <v>6</v>
      </c>
      <c r="L251" s="1" t="str">
        <f t="shared" ca="1" si="156"/>
        <v>Bhandup Station road</v>
      </c>
      <c r="M251" s="1">
        <f t="shared" ca="1" si="182"/>
        <v>53130</v>
      </c>
      <c r="N251" s="1">
        <f t="shared" ca="1" si="157"/>
        <v>47222.724990546863</v>
      </c>
      <c r="O251" s="1">
        <f t="shared" ca="1" si="183"/>
        <v>13046.24921517556</v>
      </c>
      <c r="P251" s="1">
        <f t="shared" ca="1" si="158"/>
        <v>8514</v>
      </c>
      <c r="Q251" s="1">
        <f t="shared" ca="1" si="184"/>
        <v>13742.260843429944</v>
      </c>
      <c r="R251">
        <f t="shared" ca="1" si="185"/>
        <v>25409.16068711086</v>
      </c>
      <c r="S251" s="1">
        <f t="shared" ca="1" si="186"/>
        <v>91585.409902286425</v>
      </c>
      <c r="T251" s="1">
        <f t="shared" ca="1" si="187"/>
        <v>69478.985833976811</v>
      </c>
      <c r="U251" s="1">
        <f t="shared" ca="1" si="188"/>
        <v>22106.424068309614</v>
      </c>
      <c r="X251" s="33">
        <f t="shared" ca="1" si="160"/>
        <v>0</v>
      </c>
      <c r="Y251" s="33">
        <f t="shared" ca="1" si="161"/>
        <v>1</v>
      </c>
      <c r="Z251" s="33"/>
      <c r="AA251" s="33"/>
      <c r="AO251" s="33">
        <f t="shared" ca="1" si="162"/>
        <v>0</v>
      </c>
      <c r="AP251" s="33">
        <f t="shared" ca="1" si="163"/>
        <v>0</v>
      </c>
      <c r="AQ251" s="33">
        <f t="shared" ca="1" si="164"/>
        <v>0</v>
      </c>
      <c r="AR251" s="33">
        <f t="shared" ca="1" si="165"/>
        <v>0</v>
      </c>
      <c r="AS251" s="33">
        <f t="shared" ca="1" si="166"/>
        <v>0</v>
      </c>
      <c r="AT251" s="34">
        <f t="shared" ca="1" si="167"/>
        <v>0</v>
      </c>
      <c r="AU251" s="33"/>
      <c r="AV251" s="1"/>
      <c r="AW251" s="1"/>
      <c r="AX251" s="1"/>
      <c r="AY251" s="1"/>
      <c r="AZ251" s="1"/>
      <c r="BD251" s="34">
        <f ca="1">Table1[[#This Row],[Car Value]]/Table1[[#This Row],[Cars]]</f>
        <v>13046.24921517556</v>
      </c>
      <c r="BG251" s="34">
        <f t="shared" ca="1" si="168"/>
        <v>0</v>
      </c>
      <c r="BN251" s="16">
        <f ca="1">Table1[[#This Row],[Mortage Value]]/Table1[[#This Row],[Value of House]]</f>
        <v>0.88881469961503601</v>
      </c>
      <c r="BO251" s="1">
        <f t="shared" ca="1" si="159"/>
        <v>0</v>
      </c>
      <c r="BP251" s="1"/>
      <c r="BS251" s="33">
        <f t="shared" ca="1" si="177"/>
        <v>0</v>
      </c>
      <c r="BT251" s="33">
        <f t="shared" ca="1" si="178"/>
        <v>0</v>
      </c>
      <c r="BU251" s="33">
        <f t="shared" ca="1" si="179"/>
        <v>0</v>
      </c>
      <c r="BV251" s="33">
        <f t="shared" ca="1" si="189"/>
        <v>0</v>
      </c>
      <c r="BW251" s="33">
        <f t="shared" ca="1" si="180"/>
        <v>0</v>
      </c>
      <c r="BX251" s="33">
        <f t="shared" ca="1" si="181"/>
        <v>20867</v>
      </c>
      <c r="BZ251" s="33">
        <f t="shared" ca="1" si="169"/>
        <v>0</v>
      </c>
      <c r="CA251" s="33">
        <f t="shared" ca="1" si="170"/>
        <v>0</v>
      </c>
      <c r="CB251" s="33">
        <f t="shared" ca="1" si="171"/>
        <v>0</v>
      </c>
      <c r="CC251" s="33">
        <f t="shared" ca="1" si="172"/>
        <v>0</v>
      </c>
      <c r="CD251" s="33">
        <f t="shared" ca="1" si="173"/>
        <v>0</v>
      </c>
      <c r="CE251" s="34">
        <f t="shared" ca="1" si="174"/>
        <v>0</v>
      </c>
      <c r="CG251" s="33">
        <f t="shared" ca="1" si="176"/>
        <v>1</v>
      </c>
      <c r="CH251" s="7"/>
      <c r="CJ251" s="34">
        <f t="shared" ca="1" si="175"/>
        <v>26</v>
      </c>
    </row>
    <row r="252" spans="1:88" x14ac:dyDescent="0.25">
      <c r="A252" s="1">
        <f t="shared" ca="1" si="146"/>
        <v>2</v>
      </c>
      <c r="B252" s="1" t="str">
        <f t="shared" ca="1" si="147"/>
        <v>Women</v>
      </c>
      <c r="C252" s="1">
        <f t="shared" ca="1" si="148"/>
        <v>38</v>
      </c>
      <c r="D252" s="1">
        <f t="shared" ca="1" si="149"/>
        <v>1</v>
      </c>
      <c r="E252" s="1" t="str">
        <f t="shared" ca="1" si="150"/>
        <v>Health</v>
      </c>
      <c r="F252" s="1">
        <f t="shared" ca="1" si="151"/>
        <v>6</v>
      </c>
      <c r="G252" s="1" t="str">
        <f t="shared" ca="1" si="152"/>
        <v>Architech</v>
      </c>
      <c r="H252" s="1">
        <f t="shared" ca="1" si="153"/>
        <v>1</v>
      </c>
      <c r="I252" s="1">
        <f t="shared" ca="1" si="145"/>
        <v>2</v>
      </c>
      <c r="J252" s="1">
        <f t="shared" ca="1" si="154"/>
        <v>20375</v>
      </c>
      <c r="K252" s="1">
        <f t="shared" ca="1" si="155"/>
        <v>7</v>
      </c>
      <c r="L252" s="1" t="str">
        <f t="shared" ca="1" si="156"/>
        <v>Tank Road</v>
      </c>
      <c r="M252" s="1">
        <f t="shared" ca="1" si="182"/>
        <v>122250</v>
      </c>
      <c r="N252" s="1">
        <f t="shared" ca="1" si="157"/>
        <v>101589.12562905515</v>
      </c>
      <c r="O252" s="1">
        <f t="shared" ca="1" si="183"/>
        <v>22523.720691557988</v>
      </c>
      <c r="P252" s="1">
        <f t="shared" ca="1" si="158"/>
        <v>15057</v>
      </c>
      <c r="Q252" s="1">
        <f t="shared" ca="1" si="184"/>
        <v>11165.6376086786</v>
      </c>
      <c r="R252">
        <f t="shared" ca="1" si="185"/>
        <v>8684.525793464094</v>
      </c>
      <c r="S252" s="1">
        <f t="shared" ca="1" si="186"/>
        <v>153458.24648502207</v>
      </c>
      <c r="T252" s="1">
        <f t="shared" ca="1" si="187"/>
        <v>127811.76323773376</v>
      </c>
      <c r="U252" s="1">
        <f t="shared" ca="1" si="188"/>
        <v>25646.483247288314</v>
      </c>
      <c r="X252" s="33">
        <f t="shared" ca="1" si="160"/>
        <v>0</v>
      </c>
      <c r="Y252" s="33">
        <f t="shared" ca="1" si="161"/>
        <v>1</v>
      </c>
      <c r="Z252" s="33"/>
      <c r="AA252" s="33"/>
      <c r="AO252" s="33">
        <f t="shared" ca="1" si="162"/>
        <v>0</v>
      </c>
      <c r="AP252" s="33">
        <f t="shared" ca="1" si="163"/>
        <v>0</v>
      </c>
      <c r="AQ252" s="33">
        <f t="shared" ca="1" si="164"/>
        <v>0</v>
      </c>
      <c r="AR252" s="33">
        <f t="shared" ca="1" si="165"/>
        <v>0</v>
      </c>
      <c r="AS252" s="33">
        <f t="shared" ca="1" si="166"/>
        <v>1</v>
      </c>
      <c r="AT252" s="34">
        <f t="shared" ca="1" si="167"/>
        <v>0</v>
      </c>
      <c r="AU252" s="33"/>
      <c r="AV252" s="1"/>
      <c r="AW252" s="1"/>
      <c r="AX252" s="1"/>
      <c r="AY252" s="1"/>
      <c r="AZ252" s="1"/>
      <c r="BD252" s="34">
        <f ca="1">Table1[[#This Row],[Car Value]]/Table1[[#This Row],[Cars]]</f>
        <v>11261.860345778994</v>
      </c>
      <c r="BG252" s="34">
        <f t="shared" ca="1" si="168"/>
        <v>0</v>
      </c>
      <c r="BN252" s="16">
        <f ca="1">Table1[[#This Row],[Mortage Value]]/Table1[[#This Row],[Value of House]]</f>
        <v>0.83099489267120785</v>
      </c>
      <c r="BO252" s="1">
        <f t="shared" ca="1" si="159"/>
        <v>0</v>
      </c>
      <c r="BP252" s="1"/>
      <c r="BS252" s="33">
        <f t="shared" ca="1" si="177"/>
        <v>0</v>
      </c>
      <c r="BT252" s="33">
        <f t="shared" ca="1" si="178"/>
        <v>0</v>
      </c>
      <c r="BU252" s="33">
        <f t="shared" ca="1" si="179"/>
        <v>0</v>
      </c>
      <c r="BV252" s="33">
        <f t="shared" ca="1" si="189"/>
        <v>17710</v>
      </c>
      <c r="BW252" s="33">
        <f t="shared" ca="1" si="180"/>
        <v>0</v>
      </c>
      <c r="BX252" s="33">
        <f t="shared" ca="1" si="181"/>
        <v>0</v>
      </c>
      <c r="BZ252" s="33">
        <f t="shared" ca="1" si="169"/>
        <v>0</v>
      </c>
      <c r="CA252" s="33">
        <f t="shared" ca="1" si="170"/>
        <v>0</v>
      </c>
      <c r="CB252" s="33">
        <f t="shared" ca="1" si="171"/>
        <v>0</v>
      </c>
      <c r="CC252" s="33">
        <f t="shared" ca="1" si="172"/>
        <v>0</v>
      </c>
      <c r="CD252" s="33">
        <f t="shared" ca="1" si="173"/>
        <v>17710</v>
      </c>
      <c r="CE252" s="34">
        <f t="shared" ca="1" si="174"/>
        <v>0</v>
      </c>
      <c r="CG252" s="33">
        <f t="shared" ca="1" si="176"/>
        <v>1</v>
      </c>
      <c r="CH252" s="7"/>
      <c r="CJ252" s="34">
        <f t="shared" ca="1" si="175"/>
        <v>39</v>
      </c>
    </row>
    <row r="253" spans="1:88" x14ac:dyDescent="0.25">
      <c r="A253" s="1">
        <f t="shared" ca="1" si="146"/>
        <v>2</v>
      </c>
      <c r="B253" s="1" t="str">
        <f t="shared" ca="1" si="147"/>
        <v>Women</v>
      </c>
      <c r="C253" s="1">
        <f t="shared" ca="1" si="148"/>
        <v>38</v>
      </c>
      <c r="D253" s="1">
        <f t="shared" ca="1" si="149"/>
        <v>5</v>
      </c>
      <c r="E253" s="1" t="str">
        <f t="shared" ca="1" si="150"/>
        <v xml:space="preserve">General work </v>
      </c>
      <c r="F253" s="1">
        <f t="shared" ca="1" si="151"/>
        <v>2</v>
      </c>
      <c r="G253" s="1" t="str">
        <f t="shared" ca="1" si="152"/>
        <v>Civil Engineering</v>
      </c>
      <c r="H253" s="1">
        <f t="shared" ca="1" si="153"/>
        <v>2</v>
      </c>
      <c r="I253" s="1">
        <f t="shared" ca="1" si="145"/>
        <v>2</v>
      </c>
      <c r="J253" s="1">
        <f t="shared" ca="1" si="154"/>
        <v>33482</v>
      </c>
      <c r="K253" s="1">
        <f t="shared" ca="1" si="155"/>
        <v>3</v>
      </c>
      <c r="L253" s="1" t="str">
        <f t="shared" ca="1" si="156"/>
        <v>Nardas Nagar</v>
      </c>
      <c r="M253" s="1">
        <f t="shared" ca="1" si="182"/>
        <v>200892</v>
      </c>
      <c r="N253" s="1">
        <f t="shared" ca="1" si="157"/>
        <v>162754.4995774547</v>
      </c>
      <c r="O253" s="1">
        <f t="shared" ca="1" si="183"/>
        <v>34799.025572523664</v>
      </c>
      <c r="P253" s="1">
        <f t="shared" ca="1" si="158"/>
        <v>13208</v>
      </c>
      <c r="Q253" s="1">
        <f t="shared" ca="1" si="184"/>
        <v>26003.304462273099</v>
      </c>
      <c r="R253">
        <f t="shared" ca="1" si="185"/>
        <v>42954.707678773695</v>
      </c>
      <c r="S253" s="1">
        <f t="shared" ca="1" si="186"/>
        <v>278645.73325129732</v>
      </c>
      <c r="T253" s="1">
        <f t="shared" ca="1" si="187"/>
        <v>201965.80403972781</v>
      </c>
      <c r="U253" s="1">
        <f t="shared" ca="1" si="188"/>
        <v>76679.929211569513</v>
      </c>
      <c r="X253" s="33">
        <f t="shared" ca="1" si="160"/>
        <v>0</v>
      </c>
      <c r="Y253" s="33">
        <f t="shared" ca="1" si="161"/>
        <v>1</v>
      </c>
      <c r="Z253" s="33"/>
      <c r="AA253" s="33"/>
      <c r="AO253" s="33">
        <f t="shared" ca="1" si="162"/>
        <v>0</v>
      </c>
      <c r="AP253" s="33">
        <f t="shared" ca="1" si="163"/>
        <v>0</v>
      </c>
      <c r="AQ253" s="33">
        <f t="shared" ca="1" si="164"/>
        <v>1</v>
      </c>
      <c r="AR253" s="33">
        <f t="shared" ca="1" si="165"/>
        <v>0</v>
      </c>
      <c r="AS253" s="33">
        <f t="shared" ca="1" si="166"/>
        <v>0</v>
      </c>
      <c r="AT253" s="34">
        <f t="shared" ca="1" si="167"/>
        <v>0</v>
      </c>
      <c r="AU253" s="33"/>
      <c r="AV253" s="1"/>
      <c r="AW253" s="1"/>
      <c r="AX253" s="1"/>
      <c r="AY253" s="1"/>
      <c r="AZ253" s="1"/>
      <c r="BD253" s="34">
        <f ca="1">Table1[[#This Row],[Car Value]]/Table1[[#This Row],[Cars]]</f>
        <v>17399.512786261832</v>
      </c>
      <c r="BG253" s="34">
        <f t="shared" ca="1" si="168"/>
        <v>0</v>
      </c>
      <c r="BN253" s="16">
        <f ca="1">Table1[[#This Row],[Mortage Value]]/Table1[[#This Row],[Value of House]]</f>
        <v>0.8101591879091985</v>
      </c>
      <c r="BO253" s="1">
        <f t="shared" ca="1" si="159"/>
        <v>0</v>
      </c>
      <c r="BP253" s="1"/>
      <c r="BS253" s="33">
        <f t="shared" ca="1" si="177"/>
        <v>0</v>
      </c>
      <c r="BT253" s="33">
        <f t="shared" ca="1" si="178"/>
        <v>20375</v>
      </c>
      <c r="BU253" s="33">
        <f t="shared" ca="1" si="179"/>
        <v>0</v>
      </c>
      <c r="BV253" s="33">
        <f t="shared" ca="1" si="189"/>
        <v>0</v>
      </c>
      <c r="BW253" s="33">
        <f t="shared" ca="1" si="180"/>
        <v>0</v>
      </c>
      <c r="BX253" s="33">
        <f t="shared" ca="1" si="181"/>
        <v>0</v>
      </c>
      <c r="BZ253" s="33">
        <f t="shared" ca="1" si="169"/>
        <v>0</v>
      </c>
      <c r="CA253" s="33">
        <f t="shared" ca="1" si="170"/>
        <v>0</v>
      </c>
      <c r="CB253" s="33">
        <f t="shared" ca="1" si="171"/>
        <v>20375</v>
      </c>
      <c r="CC253" s="33">
        <f t="shared" ca="1" si="172"/>
        <v>0</v>
      </c>
      <c r="CD253" s="33">
        <f t="shared" ca="1" si="173"/>
        <v>0</v>
      </c>
      <c r="CE253" s="34">
        <f t="shared" ca="1" si="174"/>
        <v>0</v>
      </c>
      <c r="CG253" s="33">
        <f t="shared" ca="1" si="176"/>
        <v>1</v>
      </c>
      <c r="CH253" s="7"/>
      <c r="CJ253" s="34">
        <f t="shared" ca="1" si="175"/>
        <v>41</v>
      </c>
    </row>
    <row r="254" spans="1:88" x14ac:dyDescent="0.25">
      <c r="A254" s="1">
        <f t="shared" ca="1" si="146"/>
        <v>2</v>
      </c>
      <c r="B254" s="1" t="str">
        <f t="shared" ca="1" si="147"/>
        <v>Women</v>
      </c>
      <c r="C254" s="1">
        <f t="shared" ca="1" si="148"/>
        <v>40</v>
      </c>
      <c r="D254" s="1">
        <f t="shared" ca="1" si="149"/>
        <v>6</v>
      </c>
      <c r="E254" s="1" t="str">
        <f t="shared" ca="1" si="150"/>
        <v>Architecture</v>
      </c>
      <c r="F254" s="1">
        <f t="shared" ca="1" si="151"/>
        <v>3</v>
      </c>
      <c r="G254" s="1" t="str">
        <f t="shared" ca="1" si="152"/>
        <v>B.ED</v>
      </c>
      <c r="H254" s="1">
        <f t="shared" ca="1" si="153"/>
        <v>2</v>
      </c>
      <c r="I254" s="1">
        <f t="shared" ca="1" si="145"/>
        <v>2</v>
      </c>
      <c r="J254" s="1">
        <f t="shared" ca="1" si="154"/>
        <v>21578</v>
      </c>
      <c r="K254" s="1">
        <f t="shared" ca="1" si="155"/>
        <v>6</v>
      </c>
      <c r="L254" s="1" t="str">
        <f t="shared" ca="1" si="156"/>
        <v>Bhandup Station road</v>
      </c>
      <c r="M254" s="1">
        <f t="shared" ca="1" si="182"/>
        <v>64734</v>
      </c>
      <c r="N254" s="1">
        <f t="shared" ca="1" si="157"/>
        <v>21447.691167147539</v>
      </c>
      <c r="O254" s="1">
        <f t="shared" ca="1" si="183"/>
        <v>18051.925221392641</v>
      </c>
      <c r="P254" s="1">
        <f t="shared" ca="1" si="158"/>
        <v>9174</v>
      </c>
      <c r="Q254" s="1">
        <f t="shared" ca="1" si="184"/>
        <v>4705.9977475682172</v>
      </c>
      <c r="R254">
        <f t="shared" ca="1" si="185"/>
        <v>29349.750477322701</v>
      </c>
      <c r="S254" s="1">
        <f t="shared" ca="1" si="186"/>
        <v>112135.67569871533</v>
      </c>
      <c r="T254" s="1">
        <f t="shared" ca="1" si="187"/>
        <v>35327.688914715756</v>
      </c>
      <c r="U254" s="1">
        <f t="shared" ca="1" si="188"/>
        <v>76807.986783999571</v>
      </c>
      <c r="X254" s="33">
        <f t="shared" ca="1" si="160"/>
        <v>0</v>
      </c>
      <c r="Y254" s="33">
        <f t="shared" ca="1" si="161"/>
        <v>1</v>
      </c>
      <c r="Z254" s="33"/>
      <c r="AA254" s="33"/>
      <c r="AO254" s="33">
        <f t="shared" ca="1" si="162"/>
        <v>0</v>
      </c>
      <c r="AP254" s="33">
        <f t="shared" ca="1" si="163"/>
        <v>0</v>
      </c>
      <c r="AQ254" s="33">
        <f t="shared" ca="1" si="164"/>
        <v>0</v>
      </c>
      <c r="AR254" s="33">
        <f t="shared" ca="1" si="165"/>
        <v>0</v>
      </c>
      <c r="AS254" s="33">
        <f t="shared" ca="1" si="166"/>
        <v>0</v>
      </c>
      <c r="AT254" s="34">
        <f t="shared" ca="1" si="167"/>
        <v>0</v>
      </c>
      <c r="AU254" s="33"/>
      <c r="AV254" s="1"/>
      <c r="AW254" s="1"/>
      <c r="AX254" s="1"/>
      <c r="AY254" s="1"/>
      <c r="AZ254" s="1"/>
      <c r="BD254" s="34">
        <f ca="1">Table1[[#This Row],[Car Value]]/Table1[[#This Row],[Cars]]</f>
        <v>9025.9626106963206</v>
      </c>
      <c r="BG254" s="34">
        <f t="shared" ca="1" si="168"/>
        <v>0</v>
      </c>
      <c r="BN254" s="16">
        <f ca="1">Table1[[#This Row],[Mortage Value]]/Table1[[#This Row],[Value of House]]</f>
        <v>0.33132034428812585</v>
      </c>
      <c r="BO254" s="1">
        <f t="shared" ca="1" si="159"/>
        <v>0</v>
      </c>
      <c r="BP254" s="1"/>
      <c r="BS254" s="33">
        <f t="shared" ca="1" si="177"/>
        <v>0</v>
      </c>
      <c r="BT254" s="33">
        <f t="shared" ca="1" si="178"/>
        <v>0</v>
      </c>
      <c r="BU254" s="33">
        <f t="shared" ca="1" si="179"/>
        <v>0</v>
      </c>
      <c r="BV254" s="33">
        <f t="shared" ca="1" si="189"/>
        <v>0</v>
      </c>
      <c r="BW254" s="33">
        <f t="shared" ca="1" si="180"/>
        <v>0</v>
      </c>
      <c r="BX254" s="33">
        <f t="shared" ca="1" si="181"/>
        <v>33482</v>
      </c>
      <c r="BZ254" s="33">
        <f t="shared" ca="1" si="169"/>
        <v>0</v>
      </c>
      <c r="CA254" s="33">
        <f t="shared" ca="1" si="170"/>
        <v>0</v>
      </c>
      <c r="CB254" s="33">
        <f t="shared" ca="1" si="171"/>
        <v>0</v>
      </c>
      <c r="CC254" s="33">
        <f t="shared" ca="1" si="172"/>
        <v>0</v>
      </c>
      <c r="CD254" s="33">
        <f t="shared" ca="1" si="173"/>
        <v>0</v>
      </c>
      <c r="CE254" s="34">
        <f t="shared" ca="1" si="174"/>
        <v>0</v>
      </c>
      <c r="CG254" s="33">
        <f t="shared" ca="1" si="176"/>
        <v>1</v>
      </c>
      <c r="CH254" s="7"/>
      <c r="CJ254" s="34">
        <f t="shared" ca="1" si="175"/>
        <v>38</v>
      </c>
    </row>
    <row r="255" spans="1:88" x14ac:dyDescent="0.25">
      <c r="A255" s="1">
        <f t="shared" ca="1" si="146"/>
        <v>2</v>
      </c>
      <c r="B255" s="1" t="str">
        <f t="shared" ca="1" si="147"/>
        <v>Women</v>
      </c>
      <c r="C255" s="1">
        <f t="shared" ca="1" si="148"/>
        <v>30</v>
      </c>
      <c r="D255" s="1">
        <f t="shared" ca="1" si="149"/>
        <v>6</v>
      </c>
      <c r="E255" s="1" t="str">
        <f t="shared" ca="1" si="150"/>
        <v>Architecture</v>
      </c>
      <c r="F255" s="1">
        <f t="shared" ca="1" si="151"/>
        <v>3</v>
      </c>
      <c r="G255" s="1" t="str">
        <f t="shared" ca="1" si="152"/>
        <v>B.ED</v>
      </c>
      <c r="H255" s="1">
        <f t="shared" ca="1" si="153"/>
        <v>3</v>
      </c>
      <c r="I255" s="1">
        <f t="shared" ca="1" si="145"/>
        <v>2</v>
      </c>
      <c r="J255" s="1">
        <f t="shared" ca="1" si="154"/>
        <v>24188</v>
      </c>
      <c r="K255" s="1">
        <f t="shared" ca="1" si="155"/>
        <v>4</v>
      </c>
      <c r="L255" s="1" t="str">
        <f t="shared" ca="1" si="156"/>
        <v>Sarvoday Nagar</v>
      </c>
      <c r="M255" s="1">
        <f t="shared" ca="1" si="182"/>
        <v>72564</v>
      </c>
      <c r="N255" s="1">
        <f t="shared" ca="1" si="157"/>
        <v>38066.261240560256</v>
      </c>
      <c r="O255" s="1">
        <f t="shared" ca="1" si="183"/>
        <v>8222.4161393516042</v>
      </c>
      <c r="P255" s="1">
        <f t="shared" ca="1" si="158"/>
        <v>1576</v>
      </c>
      <c r="Q255" s="1">
        <f t="shared" ca="1" si="184"/>
        <v>48093.843232101397</v>
      </c>
      <c r="R255">
        <f t="shared" ca="1" si="185"/>
        <v>23870.099741932478</v>
      </c>
      <c r="S255" s="1">
        <f t="shared" ca="1" si="186"/>
        <v>104656.51588128408</v>
      </c>
      <c r="T255" s="1">
        <f t="shared" ca="1" si="187"/>
        <v>87736.104472661653</v>
      </c>
      <c r="U255" s="1">
        <f t="shared" ca="1" si="188"/>
        <v>16920.411408622429</v>
      </c>
      <c r="X255" s="33">
        <f t="shared" ca="1" si="160"/>
        <v>0</v>
      </c>
      <c r="Y255" s="33">
        <f t="shared" ca="1" si="161"/>
        <v>1</v>
      </c>
      <c r="Z255" s="33"/>
      <c r="AA255" s="33"/>
      <c r="AO255" s="33">
        <f t="shared" ca="1" si="162"/>
        <v>0</v>
      </c>
      <c r="AP255" s="33">
        <f t="shared" ca="1" si="163"/>
        <v>0</v>
      </c>
      <c r="AQ255" s="33">
        <f t="shared" ca="1" si="164"/>
        <v>0</v>
      </c>
      <c r="AR255" s="33">
        <f t="shared" ca="1" si="165"/>
        <v>0</v>
      </c>
      <c r="AS255" s="33">
        <f t="shared" ca="1" si="166"/>
        <v>1</v>
      </c>
      <c r="AT255" s="34">
        <f t="shared" ca="1" si="167"/>
        <v>0</v>
      </c>
      <c r="AU255" s="33"/>
      <c r="AV255" s="1"/>
      <c r="AW255" s="1"/>
      <c r="AX255" s="1"/>
      <c r="AY255" s="1"/>
      <c r="AZ255" s="1"/>
      <c r="BD255" s="34">
        <f ca="1">Table1[[#This Row],[Car Value]]/Table1[[#This Row],[Cars]]</f>
        <v>4111.2080696758021</v>
      </c>
      <c r="BG255" s="34">
        <f t="shared" ca="1" si="168"/>
        <v>0</v>
      </c>
      <c r="BN255" s="16">
        <f ca="1">Table1[[#This Row],[Mortage Value]]/Table1[[#This Row],[Value of House]]</f>
        <v>0.52458879390000901</v>
      </c>
      <c r="BO255" s="1">
        <f t="shared" ca="1" si="159"/>
        <v>0</v>
      </c>
      <c r="BP255" s="1"/>
      <c r="BS255" s="33">
        <f t="shared" ca="1" si="177"/>
        <v>0</v>
      </c>
      <c r="BT255" s="33">
        <f t="shared" ca="1" si="178"/>
        <v>0</v>
      </c>
      <c r="BU255" s="33">
        <f t="shared" ca="1" si="179"/>
        <v>0</v>
      </c>
      <c r="BV255" s="33">
        <f t="shared" ca="1" si="189"/>
        <v>21578</v>
      </c>
      <c r="BW255" s="33">
        <f t="shared" ca="1" si="180"/>
        <v>0</v>
      </c>
      <c r="BX255" s="33">
        <f t="shared" ca="1" si="181"/>
        <v>0</v>
      </c>
      <c r="BZ255" s="33">
        <f t="shared" ca="1" si="169"/>
        <v>0</v>
      </c>
      <c r="CA255" s="33">
        <f t="shared" ca="1" si="170"/>
        <v>0</v>
      </c>
      <c r="CB255" s="33">
        <f t="shared" ca="1" si="171"/>
        <v>0</v>
      </c>
      <c r="CC255" s="33">
        <f t="shared" ca="1" si="172"/>
        <v>0</v>
      </c>
      <c r="CD255" s="33">
        <f t="shared" ca="1" si="173"/>
        <v>21578</v>
      </c>
      <c r="CE255" s="34">
        <f t="shared" ca="1" si="174"/>
        <v>0</v>
      </c>
      <c r="CG255" s="33">
        <f t="shared" ca="1" si="176"/>
        <v>1</v>
      </c>
      <c r="CH255" s="7"/>
      <c r="CJ255" s="34">
        <f t="shared" ca="1" si="175"/>
        <v>38</v>
      </c>
    </row>
    <row r="256" spans="1:88" x14ac:dyDescent="0.25">
      <c r="A256" s="1">
        <f t="shared" ca="1" si="146"/>
        <v>2</v>
      </c>
      <c r="B256" s="1" t="str">
        <f t="shared" ca="1" si="147"/>
        <v>Women</v>
      </c>
      <c r="C256" s="1">
        <f t="shared" ca="1" si="148"/>
        <v>28</v>
      </c>
      <c r="D256" s="1">
        <f t="shared" ca="1" si="149"/>
        <v>3</v>
      </c>
      <c r="E256" s="1" t="str">
        <f t="shared" ca="1" si="150"/>
        <v>Teaching</v>
      </c>
      <c r="F256" s="1">
        <f t="shared" ca="1" si="151"/>
        <v>1</v>
      </c>
      <c r="G256" s="1" t="str">
        <f t="shared" ca="1" si="152"/>
        <v>Doctor</v>
      </c>
      <c r="H256" s="1">
        <f t="shared" ca="1" si="153"/>
        <v>0</v>
      </c>
      <c r="I256" s="1">
        <f t="shared" ca="1" si="145"/>
        <v>1</v>
      </c>
      <c r="J256" s="1">
        <f t="shared" ca="1" si="154"/>
        <v>25246</v>
      </c>
      <c r="K256" s="1">
        <f t="shared" ca="1" si="155"/>
        <v>6</v>
      </c>
      <c r="L256" s="1" t="str">
        <f t="shared" ca="1" si="156"/>
        <v>Bhandup Station road</v>
      </c>
      <c r="M256" s="1">
        <f t="shared" ca="1" si="182"/>
        <v>100984</v>
      </c>
      <c r="N256" s="1">
        <f t="shared" ca="1" si="157"/>
        <v>56381.839458766561</v>
      </c>
      <c r="O256" s="1">
        <f t="shared" ca="1" si="183"/>
        <v>12531.851851044281</v>
      </c>
      <c r="P256" s="1">
        <f t="shared" ca="1" si="158"/>
        <v>628</v>
      </c>
      <c r="Q256" s="1">
        <f t="shared" ca="1" si="184"/>
        <v>2403.0865417526179</v>
      </c>
      <c r="R256">
        <f t="shared" ca="1" si="185"/>
        <v>2977.5288281059097</v>
      </c>
      <c r="S256" s="1">
        <f t="shared" ca="1" si="186"/>
        <v>116493.38067915018</v>
      </c>
      <c r="T256" s="1">
        <f t="shared" ca="1" si="187"/>
        <v>59412.926000519175</v>
      </c>
      <c r="U256" s="1">
        <f t="shared" ca="1" si="188"/>
        <v>57080.454678631009</v>
      </c>
      <c r="X256" s="33">
        <f t="shared" ca="1" si="160"/>
        <v>0</v>
      </c>
      <c r="Y256" s="33">
        <f t="shared" ca="1" si="161"/>
        <v>1</v>
      </c>
      <c r="Z256" s="33"/>
      <c r="AA256" s="33"/>
      <c r="AO256" s="33">
        <f t="shared" ca="1" si="162"/>
        <v>0</v>
      </c>
      <c r="AP256" s="33">
        <f t="shared" ca="1" si="163"/>
        <v>0</v>
      </c>
      <c r="AQ256" s="33">
        <f t="shared" ca="1" si="164"/>
        <v>0</v>
      </c>
      <c r="AR256" s="33">
        <f t="shared" ca="1" si="165"/>
        <v>0</v>
      </c>
      <c r="AS256" s="33">
        <f t="shared" ca="1" si="166"/>
        <v>1</v>
      </c>
      <c r="AT256" s="34">
        <f t="shared" ca="1" si="167"/>
        <v>0</v>
      </c>
      <c r="AU256" s="33"/>
      <c r="AV256" s="1"/>
      <c r="AW256" s="1"/>
      <c r="AX256" s="1"/>
      <c r="AY256" s="1"/>
      <c r="AZ256" s="1"/>
      <c r="BD256" s="34">
        <f ca="1">Table1[[#This Row],[Car Value]]/Table1[[#This Row],[Cars]]</f>
        <v>12531.851851044281</v>
      </c>
      <c r="BG256" s="34">
        <f t="shared" ca="1" si="168"/>
        <v>0</v>
      </c>
      <c r="BN256" s="16">
        <f ca="1">Table1[[#This Row],[Mortage Value]]/Table1[[#This Row],[Value of House]]</f>
        <v>0.55832448168785709</v>
      </c>
      <c r="BO256" s="1">
        <f t="shared" ca="1" si="159"/>
        <v>0</v>
      </c>
      <c r="BP256" s="1"/>
      <c r="BS256" s="33">
        <f t="shared" ca="1" si="177"/>
        <v>0</v>
      </c>
      <c r="BT256" s="33">
        <f t="shared" ca="1" si="178"/>
        <v>0</v>
      </c>
      <c r="BU256" s="33">
        <f t="shared" ca="1" si="179"/>
        <v>0</v>
      </c>
      <c r="BV256" s="33">
        <f t="shared" ca="1" si="189"/>
        <v>0</v>
      </c>
      <c r="BW256" s="33">
        <f t="shared" ca="1" si="180"/>
        <v>24188</v>
      </c>
      <c r="BX256" s="33">
        <f t="shared" ca="1" si="181"/>
        <v>0</v>
      </c>
      <c r="BZ256" s="33">
        <f t="shared" ca="1" si="169"/>
        <v>0</v>
      </c>
      <c r="CA256" s="33">
        <f t="shared" ca="1" si="170"/>
        <v>0</v>
      </c>
      <c r="CB256" s="33">
        <f t="shared" ca="1" si="171"/>
        <v>0</v>
      </c>
      <c r="CC256" s="33">
        <f t="shared" ca="1" si="172"/>
        <v>0</v>
      </c>
      <c r="CD256" s="33">
        <f t="shared" ca="1" si="173"/>
        <v>24188</v>
      </c>
      <c r="CE256" s="34">
        <f t="shared" ca="1" si="174"/>
        <v>0</v>
      </c>
      <c r="CG256" s="33">
        <f t="shared" ca="1" si="176"/>
        <v>1</v>
      </c>
      <c r="CH256" s="7"/>
      <c r="CJ256" s="34">
        <f t="shared" ca="1" si="175"/>
        <v>40</v>
      </c>
    </row>
    <row r="257" spans="1:88" x14ac:dyDescent="0.25">
      <c r="A257" s="1">
        <f t="shared" ca="1" si="146"/>
        <v>1</v>
      </c>
      <c r="B257" s="1" t="str">
        <f t="shared" ca="1" si="147"/>
        <v>Men</v>
      </c>
      <c r="C257" s="1">
        <f t="shared" ca="1" si="148"/>
        <v>29</v>
      </c>
      <c r="D257" s="1">
        <f t="shared" ca="1" si="149"/>
        <v>5</v>
      </c>
      <c r="E257" s="1" t="str">
        <f t="shared" ca="1" si="150"/>
        <v xml:space="preserve">General work </v>
      </c>
      <c r="F257" s="1">
        <f t="shared" ca="1" si="151"/>
        <v>2</v>
      </c>
      <c r="G257" s="1" t="str">
        <f t="shared" ca="1" si="152"/>
        <v>Civil Engineering</v>
      </c>
      <c r="H257" s="1">
        <f t="shared" ca="1" si="153"/>
        <v>2</v>
      </c>
      <c r="I257" s="1">
        <f t="shared" ca="1" si="145"/>
        <v>1</v>
      </c>
      <c r="J257" s="1">
        <f t="shared" ca="1" si="154"/>
        <v>30026</v>
      </c>
      <c r="K257" s="1">
        <f t="shared" ca="1" si="155"/>
        <v>4</v>
      </c>
      <c r="L257" s="1" t="str">
        <f t="shared" ca="1" si="156"/>
        <v>Sarvoday Nagar</v>
      </c>
      <c r="M257" s="1">
        <f t="shared" ca="1" si="182"/>
        <v>180156</v>
      </c>
      <c r="N257" s="1">
        <f t="shared" ca="1" si="157"/>
        <v>118104.92656035066</v>
      </c>
      <c r="O257" s="1">
        <f t="shared" ca="1" si="183"/>
        <v>5894.6372826436509</v>
      </c>
      <c r="P257" s="1">
        <f t="shared" ca="1" si="158"/>
        <v>1719</v>
      </c>
      <c r="Q257" s="1">
        <f t="shared" ca="1" si="184"/>
        <v>28019.729697268333</v>
      </c>
      <c r="R257">
        <f t="shared" ca="1" si="185"/>
        <v>39403.728764314568</v>
      </c>
      <c r="S257" s="1">
        <f t="shared" ca="1" si="186"/>
        <v>225454.3660469582</v>
      </c>
      <c r="T257" s="1">
        <f t="shared" ca="1" si="187"/>
        <v>147843.656257619</v>
      </c>
      <c r="U257" s="1">
        <f t="shared" ca="1" si="188"/>
        <v>77610.709789339191</v>
      </c>
      <c r="X257" s="33">
        <f t="shared" ca="1" si="160"/>
        <v>0</v>
      </c>
      <c r="Y257" s="33">
        <f t="shared" ca="1" si="161"/>
        <v>1</v>
      </c>
      <c r="Z257" s="33"/>
      <c r="AA257" s="33"/>
      <c r="AO257" s="33">
        <f t="shared" ca="1" si="162"/>
        <v>1</v>
      </c>
      <c r="AP257" s="33">
        <f t="shared" ca="1" si="163"/>
        <v>0</v>
      </c>
      <c r="AQ257" s="33">
        <f t="shared" ca="1" si="164"/>
        <v>0</v>
      </c>
      <c r="AR257" s="33">
        <f t="shared" ca="1" si="165"/>
        <v>0</v>
      </c>
      <c r="AS257" s="33">
        <f t="shared" ca="1" si="166"/>
        <v>0</v>
      </c>
      <c r="AT257" s="34">
        <f t="shared" ca="1" si="167"/>
        <v>0</v>
      </c>
      <c r="AU257" s="33"/>
      <c r="AV257" s="1"/>
      <c r="AW257" s="1"/>
      <c r="AX257" s="1"/>
      <c r="AY257" s="1"/>
      <c r="AZ257" s="1"/>
      <c r="BD257" s="34">
        <f ca="1">Table1[[#This Row],[Car Value]]/Table1[[#This Row],[Cars]]</f>
        <v>5894.6372826436509</v>
      </c>
      <c r="BG257" s="34">
        <f t="shared" ca="1" si="168"/>
        <v>0</v>
      </c>
      <c r="BN257" s="16">
        <f ca="1">Table1[[#This Row],[Mortage Value]]/Table1[[#This Row],[Value of House]]</f>
        <v>0.65557031994688308</v>
      </c>
      <c r="BO257" s="1">
        <f t="shared" ca="1" si="159"/>
        <v>0</v>
      </c>
      <c r="BP257" s="1"/>
      <c r="BS257" s="33">
        <f t="shared" ca="1" si="177"/>
        <v>0</v>
      </c>
      <c r="BT257" s="33">
        <f t="shared" ca="1" si="178"/>
        <v>0</v>
      </c>
      <c r="BU257" s="33">
        <f t="shared" ca="1" si="179"/>
        <v>0</v>
      </c>
      <c r="BV257" s="33">
        <f t="shared" ca="1" si="189"/>
        <v>25246</v>
      </c>
      <c r="BW257" s="33">
        <f t="shared" ca="1" si="180"/>
        <v>0</v>
      </c>
      <c r="BX257" s="33">
        <f t="shared" ca="1" si="181"/>
        <v>0</v>
      </c>
      <c r="BZ257" s="33">
        <f t="shared" ca="1" si="169"/>
        <v>25246</v>
      </c>
      <c r="CA257" s="33">
        <f t="shared" ca="1" si="170"/>
        <v>0</v>
      </c>
      <c r="CB257" s="33">
        <f t="shared" ca="1" si="171"/>
        <v>0</v>
      </c>
      <c r="CC257" s="33">
        <f t="shared" ca="1" si="172"/>
        <v>0</v>
      </c>
      <c r="CD257" s="33">
        <f t="shared" ca="1" si="173"/>
        <v>0</v>
      </c>
      <c r="CE257" s="34">
        <f t="shared" ca="1" si="174"/>
        <v>0</v>
      </c>
      <c r="CG257" s="33">
        <f t="shared" ca="1" si="176"/>
        <v>1</v>
      </c>
      <c r="CH257" s="7"/>
      <c r="CJ257" s="34">
        <f t="shared" ca="1" si="175"/>
        <v>30</v>
      </c>
    </row>
    <row r="258" spans="1:88" x14ac:dyDescent="0.25">
      <c r="A258" s="1">
        <f t="shared" ca="1" si="146"/>
        <v>2</v>
      </c>
      <c r="B258" s="1" t="str">
        <f t="shared" ca="1" si="147"/>
        <v>Women</v>
      </c>
      <c r="C258" s="1">
        <f t="shared" ca="1" si="148"/>
        <v>39</v>
      </c>
      <c r="D258" s="1">
        <f t="shared" ca="1" si="149"/>
        <v>5</v>
      </c>
      <c r="E258" s="1" t="str">
        <f t="shared" ca="1" si="150"/>
        <v xml:space="preserve">General work </v>
      </c>
      <c r="F258" s="1">
        <f t="shared" ca="1" si="151"/>
        <v>3</v>
      </c>
      <c r="G258" s="1" t="str">
        <f t="shared" ca="1" si="152"/>
        <v>B.ED</v>
      </c>
      <c r="H258" s="1">
        <f t="shared" ca="1" si="153"/>
        <v>3</v>
      </c>
      <c r="I258" s="1">
        <f t="shared" ca="1" si="145"/>
        <v>2</v>
      </c>
      <c r="J258" s="1">
        <f t="shared" ca="1" si="154"/>
        <v>32841</v>
      </c>
      <c r="K258" s="1">
        <f t="shared" ca="1" si="155"/>
        <v>2</v>
      </c>
      <c r="L258" s="1" t="str">
        <f t="shared" ca="1" si="156"/>
        <v>Tembhipada Road</v>
      </c>
      <c r="M258" s="1">
        <f t="shared" ca="1" si="182"/>
        <v>197046</v>
      </c>
      <c r="N258" s="1">
        <f t="shared" ca="1" si="157"/>
        <v>143556.34842910623</v>
      </c>
      <c r="O258" s="1">
        <f t="shared" ca="1" si="183"/>
        <v>62041.995333274877</v>
      </c>
      <c r="P258" s="1">
        <f t="shared" ca="1" si="158"/>
        <v>57898</v>
      </c>
      <c r="Q258" s="1">
        <f t="shared" ca="1" si="184"/>
        <v>12634.522012266216</v>
      </c>
      <c r="R258">
        <f t="shared" ca="1" si="185"/>
        <v>25925.82149582135</v>
      </c>
      <c r="S258" s="1">
        <f t="shared" ca="1" si="186"/>
        <v>285013.81682909623</v>
      </c>
      <c r="T258" s="1">
        <f t="shared" ca="1" si="187"/>
        <v>214088.87044137245</v>
      </c>
      <c r="U258" s="1">
        <f t="shared" ca="1" si="188"/>
        <v>70924.946387723787</v>
      </c>
      <c r="X258" s="33">
        <f t="shared" ca="1" si="160"/>
        <v>1</v>
      </c>
      <c r="Y258" s="33">
        <f t="shared" ca="1" si="161"/>
        <v>0</v>
      </c>
      <c r="Z258" s="33"/>
      <c r="AA258" s="33"/>
      <c r="AO258" s="33">
        <f t="shared" ca="1" si="162"/>
        <v>0</v>
      </c>
      <c r="AP258" s="33">
        <f t="shared" ca="1" si="163"/>
        <v>0</v>
      </c>
      <c r="AQ258" s="33">
        <f t="shared" ca="1" si="164"/>
        <v>0</v>
      </c>
      <c r="AR258" s="33">
        <f t="shared" ca="1" si="165"/>
        <v>0</v>
      </c>
      <c r="AS258" s="33">
        <f t="shared" ca="1" si="166"/>
        <v>0</v>
      </c>
      <c r="AT258" s="34">
        <f t="shared" ca="1" si="167"/>
        <v>0</v>
      </c>
      <c r="AU258" s="33"/>
      <c r="AV258" s="1"/>
      <c r="AW258" s="1"/>
      <c r="AX258" s="1"/>
      <c r="AY258" s="1"/>
      <c r="AZ258" s="1"/>
      <c r="BD258" s="34">
        <f ca="1">Table1[[#This Row],[Car Value]]/Table1[[#This Row],[Cars]]</f>
        <v>31020.997666637439</v>
      </c>
      <c r="BG258" s="34">
        <f t="shared" ca="1" si="168"/>
        <v>0</v>
      </c>
      <c r="BN258" s="16">
        <f ca="1">Table1[[#This Row],[Mortage Value]]/Table1[[#This Row],[Value of House]]</f>
        <v>0.72854231209517695</v>
      </c>
      <c r="BO258" s="1">
        <f t="shared" ca="1" si="159"/>
        <v>0</v>
      </c>
      <c r="BP258" s="1"/>
      <c r="BS258" s="33">
        <f t="shared" ca="1" si="177"/>
        <v>0</v>
      </c>
      <c r="BT258" s="33">
        <f t="shared" ca="1" si="178"/>
        <v>0</v>
      </c>
      <c r="BU258" s="33">
        <f t="shared" ca="1" si="179"/>
        <v>0</v>
      </c>
      <c r="BV258" s="33">
        <f t="shared" ca="1" si="189"/>
        <v>0</v>
      </c>
      <c r="BW258" s="33">
        <f t="shared" ca="1" si="180"/>
        <v>30026</v>
      </c>
      <c r="BX258" s="33">
        <f t="shared" ca="1" si="181"/>
        <v>0</v>
      </c>
      <c r="BZ258" s="33">
        <f t="shared" ca="1" si="169"/>
        <v>0</v>
      </c>
      <c r="CA258" s="33">
        <f t="shared" ca="1" si="170"/>
        <v>0</v>
      </c>
      <c r="CB258" s="33">
        <f t="shared" ca="1" si="171"/>
        <v>0</v>
      </c>
      <c r="CC258" s="33">
        <f t="shared" ca="1" si="172"/>
        <v>0</v>
      </c>
      <c r="CD258" s="33">
        <f t="shared" ca="1" si="173"/>
        <v>0</v>
      </c>
      <c r="CE258" s="34">
        <f t="shared" ca="1" si="174"/>
        <v>0</v>
      </c>
      <c r="CG258" s="33">
        <f t="shared" ca="1" si="176"/>
        <v>1</v>
      </c>
      <c r="CH258" s="7"/>
      <c r="CJ258" s="34">
        <f t="shared" ca="1" si="175"/>
        <v>28</v>
      </c>
    </row>
    <row r="259" spans="1:88" x14ac:dyDescent="0.25">
      <c r="A259" s="1">
        <f t="shared" ca="1" si="146"/>
        <v>2</v>
      </c>
      <c r="B259" s="1" t="str">
        <f t="shared" ca="1" si="147"/>
        <v>Women</v>
      </c>
      <c r="C259" s="1">
        <f t="shared" ca="1" si="148"/>
        <v>38</v>
      </c>
      <c r="D259" s="1">
        <f t="shared" ca="1" si="149"/>
        <v>4</v>
      </c>
      <c r="E259" s="1" t="str">
        <f t="shared" ca="1" si="150"/>
        <v>IT</v>
      </c>
      <c r="F259" s="1">
        <f t="shared" ca="1" si="151"/>
        <v>4</v>
      </c>
      <c r="G259" s="1" t="str">
        <f t="shared" ca="1" si="152"/>
        <v>IT Engineering</v>
      </c>
      <c r="H259" s="1">
        <f t="shared" ca="1" si="153"/>
        <v>1</v>
      </c>
      <c r="I259" s="1">
        <f t="shared" ca="1" si="145"/>
        <v>1</v>
      </c>
      <c r="J259" s="1">
        <f t="shared" ca="1" si="154"/>
        <v>16744</v>
      </c>
      <c r="K259" s="1">
        <f t="shared" ca="1" si="155"/>
        <v>4</v>
      </c>
      <c r="L259" s="1" t="str">
        <f t="shared" ca="1" si="156"/>
        <v>Sarvoday Nagar</v>
      </c>
      <c r="M259" s="1">
        <f t="shared" ca="1" si="182"/>
        <v>83720</v>
      </c>
      <c r="N259" s="1">
        <f t="shared" ca="1" si="157"/>
        <v>22224.188807153234</v>
      </c>
      <c r="O259" s="1">
        <f t="shared" ca="1" si="183"/>
        <v>10554.514241821533</v>
      </c>
      <c r="P259" s="1">
        <f t="shared" ca="1" si="158"/>
        <v>5272</v>
      </c>
      <c r="Q259" s="1">
        <f t="shared" ca="1" si="184"/>
        <v>15793.192856285272</v>
      </c>
      <c r="R259">
        <f t="shared" ca="1" si="185"/>
        <v>5538.9480662104233</v>
      </c>
      <c r="S259" s="1">
        <f t="shared" ca="1" si="186"/>
        <v>99813.462308031958</v>
      </c>
      <c r="T259" s="1">
        <f t="shared" ca="1" si="187"/>
        <v>43289.381663438508</v>
      </c>
      <c r="U259" s="1">
        <f t="shared" ca="1" si="188"/>
        <v>56524.08064459345</v>
      </c>
      <c r="X259" s="33">
        <f t="shared" ca="1" si="160"/>
        <v>0</v>
      </c>
      <c r="Y259" s="33">
        <f t="shared" ca="1" si="161"/>
        <v>1</v>
      </c>
      <c r="Z259" s="33"/>
      <c r="AA259" s="33"/>
      <c r="AO259" s="33">
        <f t="shared" ca="1" si="162"/>
        <v>0</v>
      </c>
      <c r="AP259" s="33">
        <f t="shared" ca="1" si="163"/>
        <v>0</v>
      </c>
      <c r="AQ259" s="33">
        <f t="shared" ca="1" si="164"/>
        <v>0</v>
      </c>
      <c r="AR259" s="33">
        <f t="shared" ca="1" si="165"/>
        <v>0</v>
      </c>
      <c r="AS259" s="33">
        <f t="shared" ca="1" si="166"/>
        <v>0</v>
      </c>
      <c r="AT259" s="34">
        <f t="shared" ca="1" si="167"/>
        <v>0</v>
      </c>
      <c r="AU259" s="33"/>
      <c r="AV259" s="1"/>
      <c r="AW259" s="1"/>
      <c r="AX259" s="1"/>
      <c r="AY259" s="1"/>
      <c r="AZ259" s="1"/>
      <c r="BD259" s="34">
        <f ca="1">Table1[[#This Row],[Car Value]]/Table1[[#This Row],[Cars]]</f>
        <v>10554.514241821533</v>
      </c>
      <c r="BG259" s="34">
        <f t="shared" ca="1" si="168"/>
        <v>0</v>
      </c>
      <c r="BN259" s="16">
        <f ca="1">Table1[[#This Row],[Mortage Value]]/Table1[[#This Row],[Value of House]]</f>
        <v>0.26545853806919772</v>
      </c>
      <c r="BO259" s="1">
        <f t="shared" ca="1" si="159"/>
        <v>0</v>
      </c>
      <c r="BP259" s="1"/>
      <c r="BS259" s="33">
        <f t="shared" ca="1" si="177"/>
        <v>0</v>
      </c>
      <c r="BT259" s="33">
        <f t="shared" ca="1" si="178"/>
        <v>0</v>
      </c>
      <c r="BU259" s="33">
        <f t="shared" ca="1" si="179"/>
        <v>0</v>
      </c>
      <c r="BV259" s="33">
        <f t="shared" ca="1" si="189"/>
        <v>0</v>
      </c>
      <c r="BW259" s="33">
        <f t="shared" ca="1" si="180"/>
        <v>0</v>
      </c>
      <c r="BX259" s="33">
        <f t="shared" ca="1" si="181"/>
        <v>0</v>
      </c>
      <c r="BZ259" s="33">
        <f t="shared" ca="1" si="169"/>
        <v>0</v>
      </c>
      <c r="CA259" s="33">
        <f t="shared" ca="1" si="170"/>
        <v>0</v>
      </c>
      <c r="CB259" s="33">
        <f t="shared" ca="1" si="171"/>
        <v>0</v>
      </c>
      <c r="CC259" s="33">
        <f t="shared" ca="1" si="172"/>
        <v>0</v>
      </c>
      <c r="CD259" s="33">
        <f t="shared" ca="1" si="173"/>
        <v>0</v>
      </c>
      <c r="CE259" s="34">
        <f t="shared" ca="1" si="174"/>
        <v>0</v>
      </c>
      <c r="CG259" s="33">
        <f t="shared" ca="1" si="176"/>
        <v>1</v>
      </c>
      <c r="CH259" s="7"/>
      <c r="CJ259" s="34">
        <f t="shared" ca="1" si="175"/>
        <v>29</v>
      </c>
    </row>
    <row r="260" spans="1:88" x14ac:dyDescent="0.25">
      <c r="A260" s="1">
        <f t="shared" ca="1" si="146"/>
        <v>2</v>
      </c>
      <c r="B260" s="1" t="str">
        <f t="shared" ca="1" si="147"/>
        <v>Women</v>
      </c>
      <c r="C260" s="1">
        <f t="shared" ca="1" si="148"/>
        <v>33</v>
      </c>
      <c r="D260" s="1">
        <f t="shared" ca="1" si="149"/>
        <v>2</v>
      </c>
      <c r="E260" s="1" t="str">
        <f t="shared" ca="1" si="150"/>
        <v>Construction</v>
      </c>
      <c r="F260" s="1">
        <f t="shared" ca="1" si="151"/>
        <v>5</v>
      </c>
      <c r="G260" s="1" t="str">
        <f t="shared" ca="1" si="152"/>
        <v>Other</v>
      </c>
      <c r="H260" s="1">
        <f t="shared" ca="1" si="153"/>
        <v>1</v>
      </c>
      <c r="I260" s="1">
        <f t="shared" ca="1" si="145"/>
        <v>1</v>
      </c>
      <c r="J260" s="1">
        <f t="shared" ca="1" si="154"/>
        <v>18434</v>
      </c>
      <c r="K260" s="1">
        <f t="shared" ca="1" si="155"/>
        <v>1</v>
      </c>
      <c r="L260" s="1" t="str">
        <f t="shared" ca="1" si="156"/>
        <v>Ganesh Nagar</v>
      </c>
      <c r="M260" s="1">
        <f t="shared" ca="1" si="182"/>
        <v>55302</v>
      </c>
      <c r="N260" s="1">
        <f t="shared" ca="1" si="157"/>
        <v>40067.188166310734</v>
      </c>
      <c r="O260" s="1">
        <f t="shared" ca="1" si="183"/>
        <v>5284.4662202723621</v>
      </c>
      <c r="P260" s="1">
        <f t="shared" ca="1" si="158"/>
        <v>2273</v>
      </c>
      <c r="Q260" s="1">
        <f t="shared" ca="1" si="184"/>
        <v>9812.1470344703303</v>
      </c>
      <c r="R260">
        <f t="shared" ca="1" si="185"/>
        <v>24638.062070589782</v>
      </c>
      <c r="S260" s="1">
        <f t="shared" ca="1" si="186"/>
        <v>85224.528290862145</v>
      </c>
      <c r="T260" s="1">
        <f t="shared" ca="1" si="187"/>
        <v>52152.335200781061</v>
      </c>
      <c r="U260" s="1">
        <f t="shared" ca="1" si="188"/>
        <v>33072.193090081084</v>
      </c>
      <c r="X260" s="33">
        <f t="shared" ca="1" si="160"/>
        <v>0</v>
      </c>
      <c r="Y260" s="33">
        <f t="shared" ca="1" si="161"/>
        <v>1</v>
      </c>
      <c r="Z260" s="33"/>
      <c r="AA260" s="33"/>
      <c r="AO260" s="33">
        <f t="shared" ca="1" si="162"/>
        <v>0</v>
      </c>
      <c r="AP260" s="33">
        <f t="shared" ca="1" si="163"/>
        <v>1</v>
      </c>
      <c r="AQ260" s="33">
        <f t="shared" ca="1" si="164"/>
        <v>0</v>
      </c>
      <c r="AR260" s="33">
        <f t="shared" ca="1" si="165"/>
        <v>0</v>
      </c>
      <c r="AS260" s="33">
        <f t="shared" ca="1" si="166"/>
        <v>0</v>
      </c>
      <c r="AT260" s="34">
        <f t="shared" ca="1" si="167"/>
        <v>0</v>
      </c>
      <c r="AU260" s="33"/>
      <c r="AV260" s="1"/>
      <c r="AW260" s="1"/>
      <c r="AX260" s="1"/>
      <c r="AY260" s="1"/>
      <c r="AZ260" s="1"/>
      <c r="BD260" s="34">
        <f ca="1">Table1[[#This Row],[Car Value]]/Table1[[#This Row],[Cars]]</f>
        <v>5284.4662202723621</v>
      </c>
      <c r="BG260" s="34">
        <f t="shared" ca="1" si="168"/>
        <v>0</v>
      </c>
      <c r="BN260" s="16">
        <f ca="1">Table1[[#This Row],[Mortage Value]]/Table1[[#This Row],[Value of House]]</f>
        <v>0.72451607837529808</v>
      </c>
      <c r="BO260" s="1">
        <f t="shared" ca="1" si="159"/>
        <v>0</v>
      </c>
      <c r="BP260" s="1"/>
      <c r="BS260" s="33">
        <f t="shared" ca="1" si="177"/>
        <v>0</v>
      </c>
      <c r="BT260" s="33">
        <f t="shared" ca="1" si="178"/>
        <v>0</v>
      </c>
      <c r="BU260" s="33">
        <f t="shared" ca="1" si="179"/>
        <v>0</v>
      </c>
      <c r="BV260" s="33">
        <f t="shared" ca="1" si="189"/>
        <v>0</v>
      </c>
      <c r="BW260" s="33">
        <f t="shared" ca="1" si="180"/>
        <v>16744</v>
      </c>
      <c r="BX260" s="33">
        <f t="shared" ca="1" si="181"/>
        <v>0</v>
      </c>
      <c r="BZ260" s="33">
        <f t="shared" ca="1" si="169"/>
        <v>0</v>
      </c>
      <c r="CA260" s="33">
        <f t="shared" ca="1" si="170"/>
        <v>16744</v>
      </c>
      <c r="CB260" s="33">
        <f t="shared" ca="1" si="171"/>
        <v>0</v>
      </c>
      <c r="CC260" s="33">
        <f t="shared" ca="1" si="172"/>
        <v>0</v>
      </c>
      <c r="CD260" s="33">
        <f t="shared" ca="1" si="173"/>
        <v>0</v>
      </c>
      <c r="CE260" s="34">
        <f t="shared" ca="1" si="174"/>
        <v>0</v>
      </c>
      <c r="CG260" s="33">
        <f t="shared" ca="1" si="176"/>
        <v>1</v>
      </c>
      <c r="CH260" s="7"/>
      <c r="CJ260" s="34">
        <f t="shared" ca="1" si="175"/>
        <v>39</v>
      </c>
    </row>
    <row r="261" spans="1:88" x14ac:dyDescent="0.25">
      <c r="A261" s="1">
        <f t="shared" ca="1" si="146"/>
        <v>1</v>
      </c>
      <c r="B261" s="1" t="str">
        <f t="shared" ca="1" si="147"/>
        <v>Men</v>
      </c>
      <c r="C261" s="1">
        <f t="shared" ca="1" si="148"/>
        <v>37</v>
      </c>
      <c r="D261" s="1">
        <f t="shared" ca="1" si="149"/>
        <v>4</v>
      </c>
      <c r="E261" s="1" t="str">
        <f t="shared" ca="1" si="150"/>
        <v>IT</v>
      </c>
      <c r="F261" s="1">
        <f t="shared" ca="1" si="151"/>
        <v>6</v>
      </c>
      <c r="G261" s="1" t="str">
        <f t="shared" ca="1" si="152"/>
        <v>Architech</v>
      </c>
      <c r="H261" s="1">
        <f t="shared" ca="1" si="153"/>
        <v>4</v>
      </c>
      <c r="I261" s="1">
        <f t="shared" ca="1" si="145"/>
        <v>2</v>
      </c>
      <c r="J261" s="1">
        <f t="shared" ca="1" si="154"/>
        <v>31779</v>
      </c>
      <c r="K261" s="1">
        <f t="shared" ca="1" si="155"/>
        <v>5</v>
      </c>
      <c r="L261" s="1" t="str">
        <f t="shared" ca="1" si="156"/>
        <v>Shivaji Talao</v>
      </c>
      <c r="M261" s="1">
        <f t="shared" ca="1" si="182"/>
        <v>190674</v>
      </c>
      <c r="N261" s="1">
        <f t="shared" ca="1" si="157"/>
        <v>189255.8915343392</v>
      </c>
      <c r="O261" s="1">
        <f t="shared" ca="1" si="183"/>
        <v>56203.40283605882</v>
      </c>
      <c r="P261" s="1">
        <f t="shared" ca="1" si="158"/>
        <v>18846</v>
      </c>
      <c r="Q261" s="1">
        <f t="shared" ca="1" si="184"/>
        <v>63273.905653616137</v>
      </c>
      <c r="R261">
        <f t="shared" ca="1" si="185"/>
        <v>21751.827312806308</v>
      </c>
      <c r="S261" s="1">
        <f t="shared" ca="1" si="186"/>
        <v>268629.23014886514</v>
      </c>
      <c r="T261" s="1">
        <f t="shared" ca="1" si="187"/>
        <v>271375.79718795535</v>
      </c>
      <c r="U261" s="1">
        <f t="shared" ca="1" si="188"/>
        <v>-2746.5670390902087</v>
      </c>
      <c r="X261" s="33">
        <f t="shared" ca="1" si="160"/>
        <v>0</v>
      </c>
      <c r="Y261" s="33">
        <f t="shared" ca="1" si="161"/>
        <v>1</v>
      </c>
      <c r="Z261" s="33"/>
      <c r="AA261" s="33"/>
      <c r="AO261" s="33">
        <f t="shared" ca="1" si="162"/>
        <v>0</v>
      </c>
      <c r="AP261" s="33">
        <f t="shared" ca="1" si="163"/>
        <v>0</v>
      </c>
      <c r="AQ261" s="33">
        <f t="shared" ca="1" si="164"/>
        <v>0</v>
      </c>
      <c r="AR261" s="33">
        <f t="shared" ca="1" si="165"/>
        <v>1</v>
      </c>
      <c r="AS261" s="33">
        <f t="shared" ca="1" si="166"/>
        <v>0</v>
      </c>
      <c r="AT261" s="34">
        <f t="shared" ca="1" si="167"/>
        <v>0</v>
      </c>
      <c r="AU261" s="33"/>
      <c r="AV261" s="1"/>
      <c r="AW261" s="1"/>
      <c r="AX261" s="1"/>
      <c r="AY261" s="1"/>
      <c r="AZ261" s="1"/>
      <c r="BD261" s="34">
        <f ca="1">Table1[[#This Row],[Car Value]]/Table1[[#This Row],[Cars]]</f>
        <v>28101.70141802941</v>
      </c>
      <c r="BG261" s="34">
        <f t="shared" ca="1" si="168"/>
        <v>0</v>
      </c>
      <c r="BN261" s="16">
        <f ca="1">Table1[[#This Row],[Mortage Value]]/Table1[[#This Row],[Value of House]]</f>
        <v>0.9925626542388537</v>
      </c>
      <c r="BO261" s="1">
        <f t="shared" ca="1" si="159"/>
        <v>0</v>
      </c>
      <c r="BP261" s="1"/>
      <c r="BS261" s="33">
        <f t="shared" ca="1" si="177"/>
        <v>18434</v>
      </c>
      <c r="BT261" s="33">
        <f t="shared" ca="1" si="178"/>
        <v>0</v>
      </c>
      <c r="BU261" s="33">
        <f t="shared" ca="1" si="179"/>
        <v>0</v>
      </c>
      <c r="BV261" s="33">
        <f t="shared" ca="1" si="189"/>
        <v>0</v>
      </c>
      <c r="BW261" s="33">
        <f t="shared" ca="1" si="180"/>
        <v>0</v>
      </c>
      <c r="BX261" s="33">
        <f t="shared" ca="1" si="181"/>
        <v>0</v>
      </c>
      <c r="BZ261" s="33">
        <f t="shared" ca="1" si="169"/>
        <v>0</v>
      </c>
      <c r="CA261" s="33">
        <f t="shared" ca="1" si="170"/>
        <v>0</v>
      </c>
      <c r="CB261" s="33">
        <f t="shared" ca="1" si="171"/>
        <v>0</v>
      </c>
      <c r="CC261" s="33">
        <f t="shared" ca="1" si="172"/>
        <v>18434</v>
      </c>
      <c r="CD261" s="33">
        <f t="shared" ca="1" si="173"/>
        <v>0</v>
      </c>
      <c r="CE261" s="34">
        <f t="shared" ca="1" si="174"/>
        <v>0</v>
      </c>
      <c r="CG261" s="33">
        <f t="shared" ca="1" si="176"/>
        <v>1</v>
      </c>
      <c r="CH261" s="7"/>
      <c r="CJ261" s="34">
        <f t="shared" ca="1" si="175"/>
        <v>38</v>
      </c>
    </row>
    <row r="262" spans="1:88" x14ac:dyDescent="0.25">
      <c r="A262" s="1">
        <f t="shared" ca="1" si="146"/>
        <v>1</v>
      </c>
      <c r="B262" s="1" t="str">
        <f t="shared" ca="1" si="147"/>
        <v>Men</v>
      </c>
      <c r="C262" s="1">
        <f t="shared" ca="1" si="148"/>
        <v>33</v>
      </c>
      <c r="D262" s="1">
        <f t="shared" ca="1" si="149"/>
        <v>3</v>
      </c>
      <c r="E262" s="1" t="str">
        <f t="shared" ca="1" si="150"/>
        <v>Teaching</v>
      </c>
      <c r="F262" s="1">
        <f t="shared" ca="1" si="151"/>
        <v>2</v>
      </c>
      <c r="G262" s="1" t="str">
        <f t="shared" ca="1" si="152"/>
        <v>Civil Engineering</v>
      </c>
      <c r="H262" s="1">
        <f t="shared" ca="1" si="153"/>
        <v>2</v>
      </c>
      <c r="I262" s="1">
        <f t="shared" ca="1" si="145"/>
        <v>2</v>
      </c>
      <c r="J262" s="1">
        <f t="shared" ca="1" si="154"/>
        <v>27385</v>
      </c>
      <c r="K262" s="1">
        <f t="shared" ca="1" si="155"/>
        <v>2</v>
      </c>
      <c r="L262" s="1" t="str">
        <f t="shared" ca="1" si="156"/>
        <v>Tembhipada Road</v>
      </c>
      <c r="M262" s="1">
        <f t="shared" ca="1" si="182"/>
        <v>164310</v>
      </c>
      <c r="N262" s="1">
        <f t="shared" ca="1" si="157"/>
        <v>73450.239882559326</v>
      </c>
      <c r="O262" s="1">
        <f t="shared" ca="1" si="183"/>
        <v>38793.352495677391</v>
      </c>
      <c r="P262" s="1">
        <f t="shared" ca="1" si="158"/>
        <v>7304</v>
      </c>
      <c r="Q262" s="1">
        <f t="shared" ca="1" si="184"/>
        <v>12645.538967074048</v>
      </c>
      <c r="R262">
        <f t="shared" ca="1" si="185"/>
        <v>17783.221143991072</v>
      </c>
      <c r="S262" s="1">
        <f t="shared" ca="1" si="186"/>
        <v>220886.57363966847</v>
      </c>
      <c r="T262" s="1">
        <f t="shared" ca="1" si="187"/>
        <v>93399.778849633381</v>
      </c>
      <c r="U262" s="1">
        <f t="shared" ca="1" si="188"/>
        <v>127486.79479003508</v>
      </c>
      <c r="X262" s="33">
        <f t="shared" ca="1" si="160"/>
        <v>1</v>
      </c>
      <c r="Y262" s="33">
        <f t="shared" ca="1" si="161"/>
        <v>0</v>
      </c>
      <c r="Z262" s="33"/>
      <c r="AA262" s="33"/>
      <c r="AO262" s="33">
        <f t="shared" ca="1" si="162"/>
        <v>0</v>
      </c>
      <c r="AP262" s="33">
        <f t="shared" ca="1" si="163"/>
        <v>1</v>
      </c>
      <c r="AQ262" s="33">
        <f t="shared" ca="1" si="164"/>
        <v>0</v>
      </c>
      <c r="AR262" s="33">
        <f t="shared" ca="1" si="165"/>
        <v>0</v>
      </c>
      <c r="AS262" s="33">
        <f t="shared" ca="1" si="166"/>
        <v>0</v>
      </c>
      <c r="AT262" s="34">
        <f t="shared" ca="1" si="167"/>
        <v>0</v>
      </c>
      <c r="AU262" s="33"/>
      <c r="AV262" s="1"/>
      <c r="AW262" s="1"/>
      <c r="AX262" s="1"/>
      <c r="AY262" s="1"/>
      <c r="AZ262" s="1"/>
      <c r="BD262" s="34">
        <f ca="1">Table1[[#This Row],[Car Value]]/Table1[[#This Row],[Cars]]</f>
        <v>19396.676247838695</v>
      </c>
      <c r="BG262" s="34">
        <f t="shared" ca="1" si="168"/>
        <v>0</v>
      </c>
      <c r="BN262" s="16">
        <f ca="1">Table1[[#This Row],[Mortage Value]]/Table1[[#This Row],[Value of House]]</f>
        <v>0.44702233511386602</v>
      </c>
      <c r="BO262" s="1">
        <f t="shared" ca="1" si="159"/>
        <v>0</v>
      </c>
      <c r="BP262" s="1"/>
      <c r="BS262" s="33">
        <f t="shared" ca="1" si="177"/>
        <v>0</v>
      </c>
      <c r="BT262" s="33">
        <f t="shared" ca="1" si="178"/>
        <v>0</v>
      </c>
      <c r="BU262" s="33">
        <f t="shared" ca="1" si="179"/>
        <v>31779</v>
      </c>
      <c r="BV262" s="33">
        <f t="shared" ca="1" si="189"/>
        <v>0</v>
      </c>
      <c r="BW262" s="33">
        <f t="shared" ca="1" si="180"/>
        <v>0</v>
      </c>
      <c r="BX262" s="33">
        <f t="shared" ca="1" si="181"/>
        <v>0</v>
      </c>
      <c r="BZ262" s="33">
        <f t="shared" ca="1" si="169"/>
        <v>0</v>
      </c>
      <c r="CA262" s="33">
        <f t="shared" ca="1" si="170"/>
        <v>31779</v>
      </c>
      <c r="CB262" s="33">
        <f t="shared" ca="1" si="171"/>
        <v>0</v>
      </c>
      <c r="CC262" s="33">
        <f t="shared" ca="1" si="172"/>
        <v>0</v>
      </c>
      <c r="CD262" s="33">
        <f t="shared" ca="1" si="173"/>
        <v>0</v>
      </c>
      <c r="CE262" s="34">
        <f t="shared" ca="1" si="174"/>
        <v>0</v>
      </c>
      <c r="CG262" s="33">
        <f t="shared" ca="1" si="176"/>
        <v>1</v>
      </c>
      <c r="CH262" s="7"/>
      <c r="CJ262" s="34">
        <f t="shared" ca="1" si="175"/>
        <v>33</v>
      </c>
    </row>
    <row r="263" spans="1:88" x14ac:dyDescent="0.25">
      <c r="A263" s="1">
        <f t="shared" ca="1" si="146"/>
        <v>1</v>
      </c>
      <c r="B263" s="1" t="str">
        <f t="shared" ca="1" si="147"/>
        <v>Men</v>
      </c>
      <c r="C263" s="1">
        <f t="shared" ca="1" si="148"/>
        <v>41</v>
      </c>
      <c r="D263" s="1">
        <f t="shared" ca="1" si="149"/>
        <v>1</v>
      </c>
      <c r="E263" s="1" t="str">
        <f t="shared" ca="1" si="150"/>
        <v>Health</v>
      </c>
      <c r="F263" s="1">
        <f t="shared" ca="1" si="151"/>
        <v>6</v>
      </c>
      <c r="G263" s="1" t="str">
        <f t="shared" ca="1" si="152"/>
        <v>Architech</v>
      </c>
      <c r="H263" s="1">
        <f t="shared" ca="1" si="153"/>
        <v>1</v>
      </c>
      <c r="I263" s="1">
        <f t="shared" ref="I263:I326" ca="1" si="190">RANDBETWEEN(1,2)</f>
        <v>2</v>
      </c>
      <c r="J263" s="1">
        <f t="shared" ca="1" si="154"/>
        <v>34555</v>
      </c>
      <c r="K263" s="1">
        <f t="shared" ca="1" si="155"/>
        <v>4</v>
      </c>
      <c r="L263" s="1" t="str">
        <f t="shared" ca="1" si="156"/>
        <v>Sarvoday Nagar</v>
      </c>
      <c r="M263" s="1">
        <f t="shared" ca="1" si="182"/>
        <v>172775</v>
      </c>
      <c r="N263" s="1">
        <f t="shared" ca="1" si="157"/>
        <v>155094.90458817096</v>
      </c>
      <c r="O263" s="1">
        <f t="shared" ca="1" si="183"/>
        <v>24952.322501982224</v>
      </c>
      <c r="P263" s="1">
        <f t="shared" ca="1" si="158"/>
        <v>2381</v>
      </c>
      <c r="Q263" s="1">
        <f t="shared" ca="1" si="184"/>
        <v>63848.371444230281</v>
      </c>
      <c r="R263">
        <f t="shared" ca="1" si="185"/>
        <v>26549.472972161762</v>
      </c>
      <c r="S263" s="1">
        <f t="shared" ca="1" si="186"/>
        <v>224276.79547414399</v>
      </c>
      <c r="T263" s="1">
        <f t="shared" ca="1" si="187"/>
        <v>221324.27603240125</v>
      </c>
      <c r="U263" s="1">
        <f t="shared" ca="1" si="188"/>
        <v>2952.519441742741</v>
      </c>
      <c r="X263" s="33">
        <f t="shared" ca="1" si="160"/>
        <v>1</v>
      </c>
      <c r="Y263" s="33">
        <f t="shared" ca="1" si="161"/>
        <v>0</v>
      </c>
      <c r="Z263" s="33"/>
      <c r="AA263" s="33"/>
      <c r="AO263" s="33">
        <f t="shared" ca="1" si="162"/>
        <v>1</v>
      </c>
      <c r="AP263" s="33">
        <f t="shared" ca="1" si="163"/>
        <v>0</v>
      </c>
      <c r="AQ263" s="33">
        <f t="shared" ca="1" si="164"/>
        <v>0</v>
      </c>
      <c r="AR263" s="33">
        <f t="shared" ca="1" si="165"/>
        <v>0</v>
      </c>
      <c r="AS263" s="33">
        <f t="shared" ca="1" si="166"/>
        <v>0</v>
      </c>
      <c r="AT263" s="34">
        <f t="shared" ca="1" si="167"/>
        <v>0</v>
      </c>
      <c r="AU263" s="33"/>
      <c r="AV263" s="1"/>
      <c r="AW263" s="1"/>
      <c r="AX263" s="1"/>
      <c r="AY263" s="1"/>
      <c r="AZ263" s="1"/>
      <c r="BD263" s="34">
        <f ca="1">Table1[[#This Row],[Car Value]]/Table1[[#This Row],[Cars]]</f>
        <v>12476.161250991112</v>
      </c>
      <c r="BG263" s="34">
        <f t="shared" ca="1" si="168"/>
        <v>0</v>
      </c>
      <c r="BN263" s="16">
        <f ca="1">Table1[[#This Row],[Mortage Value]]/Table1[[#This Row],[Value of House]]</f>
        <v>0.8976698283210589</v>
      </c>
      <c r="BO263" s="1">
        <f t="shared" ca="1" si="159"/>
        <v>0</v>
      </c>
      <c r="BP263" s="1"/>
      <c r="BS263" s="33">
        <f t="shared" ca="1" si="177"/>
        <v>0</v>
      </c>
      <c r="BT263" s="33">
        <f t="shared" ca="1" si="178"/>
        <v>0</v>
      </c>
      <c r="BU263" s="33">
        <f t="shared" ca="1" si="179"/>
        <v>0</v>
      </c>
      <c r="BV263" s="33">
        <f t="shared" ca="1" si="189"/>
        <v>0</v>
      </c>
      <c r="BW263" s="33">
        <f t="shared" ca="1" si="180"/>
        <v>0</v>
      </c>
      <c r="BX263" s="33">
        <f t="shared" ca="1" si="181"/>
        <v>0</v>
      </c>
      <c r="BZ263" s="33">
        <f t="shared" ca="1" si="169"/>
        <v>27385</v>
      </c>
      <c r="CA263" s="33">
        <f t="shared" ca="1" si="170"/>
        <v>0</v>
      </c>
      <c r="CB263" s="33">
        <f t="shared" ca="1" si="171"/>
        <v>0</v>
      </c>
      <c r="CC263" s="33">
        <f t="shared" ca="1" si="172"/>
        <v>0</v>
      </c>
      <c r="CD263" s="33">
        <f t="shared" ca="1" si="173"/>
        <v>0</v>
      </c>
      <c r="CE263" s="34">
        <f t="shared" ca="1" si="174"/>
        <v>0</v>
      </c>
      <c r="CG263" s="33">
        <f t="shared" ca="1" si="176"/>
        <v>1</v>
      </c>
      <c r="CH263" s="7"/>
      <c r="CJ263" s="34">
        <f t="shared" ca="1" si="175"/>
        <v>0</v>
      </c>
    </row>
    <row r="264" spans="1:88" x14ac:dyDescent="0.25">
      <c r="A264" s="1">
        <f t="shared" ref="A264:A327" ca="1" si="191">RANDBETWEEN(1,2)</f>
        <v>1</v>
      </c>
      <c r="B264" s="1" t="str">
        <f t="shared" ref="B264:B327" ca="1" si="192">IF(A264=1,"Men","Women")</f>
        <v>Men</v>
      </c>
      <c r="C264" s="1">
        <f t="shared" ref="C264:C327" ca="1" si="193">RANDBETWEEN(25,45)</f>
        <v>37</v>
      </c>
      <c r="D264" s="1">
        <f t="shared" ref="D264:D327" ca="1" si="194">RANDBETWEEN(1,6)</f>
        <v>2</v>
      </c>
      <c r="E264" s="1" t="str">
        <f t="shared" ref="E264:E327" ca="1" si="195">VLOOKUP(D264,$AB$7:$AC$12,2)</f>
        <v>Construction</v>
      </c>
      <c r="F264" s="1">
        <f t="shared" ref="F264:F327" ca="1" si="196">RANDBETWEEN(1,6)</f>
        <v>6</v>
      </c>
      <c r="G264" s="1" t="str">
        <f t="shared" ref="G264:G327" ca="1" si="197">VLOOKUP(F264,$AE$7:$AF$12,2)</f>
        <v>Architech</v>
      </c>
      <c r="H264" s="1">
        <f t="shared" ref="H264:H327" ca="1" si="198">RANDBETWEEN(0,4)</f>
        <v>0</v>
      </c>
      <c r="I264" s="1">
        <f t="shared" ca="1" si="190"/>
        <v>2</v>
      </c>
      <c r="J264" s="1">
        <f t="shared" ref="J264:J327" ca="1" si="199">RANDBETWEEN(15000,35000)</f>
        <v>29068</v>
      </c>
      <c r="K264" s="1">
        <f t="shared" ref="K264:K327" ca="1" si="200">RANDBETWEEN(1,7)</f>
        <v>2</v>
      </c>
      <c r="L264" s="1" t="str">
        <f t="shared" ref="L264:L327" ca="1" si="201">VLOOKUP(K264,$AH$7:$AI$13,2)</f>
        <v>Tembhipada Road</v>
      </c>
      <c r="M264" s="1">
        <f t="shared" ca="1" si="182"/>
        <v>116272</v>
      </c>
      <c r="N264" s="1">
        <f t="shared" ref="N264:N327" ca="1" si="202">RAND()*M264</f>
        <v>63981.335519670996</v>
      </c>
      <c r="O264" s="1">
        <f t="shared" ca="1" si="183"/>
        <v>20306.48153357079</v>
      </c>
      <c r="P264" s="1">
        <f t="shared" ref="P264:P327" ca="1" si="203">RANDBETWEEN(0,O264)</f>
        <v>19055</v>
      </c>
      <c r="Q264" s="1">
        <f t="shared" ca="1" si="184"/>
        <v>40396.159900990337</v>
      </c>
      <c r="R264">
        <f t="shared" ca="1" si="185"/>
        <v>22558.851867351725</v>
      </c>
      <c r="S264" s="1">
        <f t="shared" ca="1" si="186"/>
        <v>159137.33340092254</v>
      </c>
      <c r="T264" s="1">
        <f t="shared" ca="1" si="187"/>
        <v>123432.49542066135</v>
      </c>
      <c r="U264" s="1">
        <f t="shared" ca="1" si="188"/>
        <v>35704.837980261189</v>
      </c>
      <c r="X264" s="33">
        <f t="shared" ca="1" si="160"/>
        <v>1</v>
      </c>
      <c r="Y264" s="33">
        <f t="shared" ca="1" si="161"/>
        <v>0</v>
      </c>
      <c r="Z264" s="33"/>
      <c r="AA264" s="33"/>
      <c r="AO264" s="33">
        <f t="shared" ca="1" si="162"/>
        <v>0</v>
      </c>
      <c r="AP264" s="33">
        <f t="shared" ca="1" si="163"/>
        <v>0</v>
      </c>
      <c r="AQ264" s="33">
        <f t="shared" ca="1" si="164"/>
        <v>1</v>
      </c>
      <c r="AR264" s="33">
        <f t="shared" ca="1" si="165"/>
        <v>0</v>
      </c>
      <c r="AS264" s="33">
        <f t="shared" ca="1" si="166"/>
        <v>0</v>
      </c>
      <c r="AT264" s="34">
        <f t="shared" ca="1" si="167"/>
        <v>0</v>
      </c>
      <c r="AU264" s="33"/>
      <c r="AV264" s="1"/>
      <c r="AW264" s="1"/>
      <c r="AX264" s="1"/>
      <c r="AY264" s="1"/>
      <c r="AZ264" s="1"/>
      <c r="BD264" s="34">
        <f ca="1">Table1[[#This Row],[Car Value]]/Table1[[#This Row],[Cars]]</f>
        <v>10153.240766785395</v>
      </c>
      <c r="BG264" s="34">
        <f t="shared" ca="1" si="168"/>
        <v>0</v>
      </c>
      <c r="BN264" s="16">
        <f ca="1">Table1[[#This Row],[Mortage Value]]/Table1[[#This Row],[Value of House]]</f>
        <v>0.55027294206404809</v>
      </c>
      <c r="BO264" s="1">
        <f t="shared" ref="BO264:BO327" ca="1" si="204">IF(BN264&lt;$BP$7,1,0)</f>
        <v>0</v>
      </c>
      <c r="BP264" s="1"/>
      <c r="BS264" s="33">
        <f t="shared" ca="1" si="177"/>
        <v>0</v>
      </c>
      <c r="BT264" s="33">
        <f t="shared" ca="1" si="178"/>
        <v>0</v>
      </c>
      <c r="BU264" s="33">
        <f t="shared" ca="1" si="179"/>
        <v>0</v>
      </c>
      <c r="BV264" s="33">
        <f t="shared" ca="1" si="189"/>
        <v>0</v>
      </c>
      <c r="BW264" s="33">
        <f t="shared" ca="1" si="180"/>
        <v>34555</v>
      </c>
      <c r="BX264" s="33">
        <f t="shared" ca="1" si="181"/>
        <v>0</v>
      </c>
      <c r="BZ264" s="33">
        <f t="shared" ca="1" si="169"/>
        <v>0</v>
      </c>
      <c r="CA264" s="33">
        <f t="shared" ca="1" si="170"/>
        <v>0</v>
      </c>
      <c r="CB264" s="33">
        <f t="shared" ca="1" si="171"/>
        <v>34555</v>
      </c>
      <c r="CC264" s="33">
        <f t="shared" ca="1" si="172"/>
        <v>0</v>
      </c>
      <c r="CD264" s="33">
        <f t="shared" ca="1" si="173"/>
        <v>0</v>
      </c>
      <c r="CE264" s="34">
        <f t="shared" ca="1" si="174"/>
        <v>0</v>
      </c>
      <c r="CG264" s="33">
        <f t="shared" ca="1" si="176"/>
        <v>1</v>
      </c>
      <c r="CH264" s="7"/>
      <c r="CJ264" s="34">
        <f t="shared" ca="1" si="175"/>
        <v>33</v>
      </c>
    </row>
    <row r="265" spans="1:88" x14ac:dyDescent="0.25">
      <c r="A265" s="1">
        <f t="shared" ca="1" si="191"/>
        <v>1</v>
      </c>
      <c r="B265" s="1" t="str">
        <f t="shared" ca="1" si="192"/>
        <v>Men</v>
      </c>
      <c r="C265" s="1">
        <f t="shared" ca="1" si="193"/>
        <v>31</v>
      </c>
      <c r="D265" s="1">
        <f t="shared" ca="1" si="194"/>
        <v>1</v>
      </c>
      <c r="E265" s="1" t="str">
        <f t="shared" ca="1" si="195"/>
        <v>Health</v>
      </c>
      <c r="F265" s="1">
        <f t="shared" ca="1" si="196"/>
        <v>5</v>
      </c>
      <c r="G265" s="1" t="str">
        <f t="shared" ca="1" si="197"/>
        <v>Other</v>
      </c>
      <c r="H265" s="1">
        <f t="shared" ca="1" si="198"/>
        <v>4</v>
      </c>
      <c r="I265" s="1">
        <f t="shared" ca="1" si="190"/>
        <v>1</v>
      </c>
      <c r="J265" s="1">
        <f t="shared" ca="1" si="199"/>
        <v>30387</v>
      </c>
      <c r="K265" s="1">
        <f t="shared" ca="1" si="200"/>
        <v>1</v>
      </c>
      <c r="L265" s="1" t="str">
        <f t="shared" ca="1" si="201"/>
        <v>Ganesh Nagar</v>
      </c>
      <c r="M265" s="1">
        <f t="shared" ca="1" si="182"/>
        <v>182322</v>
      </c>
      <c r="N265" s="1">
        <f t="shared" ca="1" si="202"/>
        <v>46414.926177272719</v>
      </c>
      <c r="O265" s="1">
        <f t="shared" ca="1" si="183"/>
        <v>22050.308138796321</v>
      </c>
      <c r="P265" s="1">
        <f t="shared" ca="1" si="203"/>
        <v>5894</v>
      </c>
      <c r="Q265" s="1">
        <f t="shared" ca="1" si="184"/>
        <v>46994.899681212264</v>
      </c>
      <c r="R265">
        <f t="shared" ca="1" si="185"/>
        <v>14652.069932531394</v>
      </c>
      <c r="S265" s="1">
        <f t="shared" ca="1" si="186"/>
        <v>219024.37807132772</v>
      </c>
      <c r="T265" s="1">
        <f t="shared" ca="1" si="187"/>
        <v>99303.825858484983</v>
      </c>
      <c r="U265" s="1">
        <f t="shared" ca="1" si="188"/>
        <v>119720.55221284274</v>
      </c>
      <c r="X265" s="33">
        <f t="shared" ref="X265:X328" ca="1" si="205">IF(B264="Men",1,0)</f>
        <v>1</v>
      </c>
      <c r="Y265" s="33">
        <f t="shared" ref="Y265:Y328" ca="1" si="206">IF(B264="Women",1,0)</f>
        <v>0</v>
      </c>
      <c r="Z265" s="33"/>
      <c r="AA265" s="33"/>
      <c r="AO265" s="33">
        <f t="shared" ref="AO265:AO328" ca="1" si="207">IF(E264="Teaching",1,0)</f>
        <v>0</v>
      </c>
      <c r="AP265" s="33">
        <f t="shared" ref="AP265:AP328" ca="1" si="208">IF(E264="IT",1,0)</f>
        <v>0</v>
      </c>
      <c r="AQ265" s="33">
        <f t="shared" ref="AQ265:AQ328" ca="1" si="209">IF(E264="Health",1,0)</f>
        <v>0</v>
      </c>
      <c r="AR265" s="33">
        <f t="shared" ref="AR265:AR328" ca="1" si="210">IF(E264="Construction",1,0)</f>
        <v>1</v>
      </c>
      <c r="AS265" s="33">
        <f t="shared" ref="AS265:AS328" ca="1" si="211">IF(E264="Architecture",1,0)</f>
        <v>0</v>
      </c>
      <c r="AT265" s="34">
        <f t="shared" ref="AT265:AT328" ca="1" si="212">IF(E264="General Work",1,0)</f>
        <v>0</v>
      </c>
      <c r="AU265" s="33"/>
      <c r="AV265" s="1"/>
      <c r="AW265" s="1"/>
      <c r="AX265" s="1"/>
      <c r="AY265" s="1"/>
      <c r="AZ265" s="1"/>
      <c r="BD265" s="34">
        <f ca="1">Table1[[#This Row],[Car Value]]/Table1[[#This Row],[Cars]]</f>
        <v>22050.308138796321</v>
      </c>
      <c r="BG265" s="34">
        <f t="shared" ref="BG265:BG328" ca="1" si="213">IF(Q263&gt;$BH$8,1,0)</f>
        <v>0</v>
      </c>
      <c r="BN265" s="16">
        <f ca="1">Table1[[#This Row],[Mortage Value]]/Table1[[#This Row],[Value of House]]</f>
        <v>0.25457666204447471</v>
      </c>
      <c r="BO265" s="1">
        <f t="shared" ca="1" si="204"/>
        <v>0</v>
      </c>
      <c r="BP265" s="1"/>
      <c r="BS265" s="33">
        <f t="shared" ca="1" si="177"/>
        <v>0</v>
      </c>
      <c r="BT265" s="33">
        <f t="shared" ca="1" si="178"/>
        <v>0</v>
      </c>
      <c r="BU265" s="33">
        <f t="shared" ca="1" si="179"/>
        <v>0</v>
      </c>
      <c r="BV265" s="33">
        <f t="shared" ca="1" si="189"/>
        <v>0</v>
      </c>
      <c r="BW265" s="33">
        <f t="shared" ca="1" si="180"/>
        <v>0</v>
      </c>
      <c r="BX265" s="33">
        <f t="shared" ca="1" si="181"/>
        <v>0</v>
      </c>
      <c r="BZ265" s="33">
        <f t="shared" ref="BZ265:BZ328" ca="1" si="214">IF(E264="Teaching",J264,0)</f>
        <v>0</v>
      </c>
      <c r="CA265" s="33">
        <f t="shared" ref="CA265:CA328" ca="1" si="215">IF(E264="IT",J264,0)</f>
        <v>0</v>
      </c>
      <c r="CB265" s="33">
        <f t="shared" ref="CB265:CB328" ca="1" si="216">IF(E264="Health",J264,0)</f>
        <v>0</v>
      </c>
      <c r="CC265" s="33">
        <f t="shared" ref="CC265:CC328" ca="1" si="217">IF(E264="Construction",J264,0)</f>
        <v>29068</v>
      </c>
      <c r="CD265" s="33">
        <f t="shared" ref="CD265:CD328" ca="1" si="218">IF(E264="Architecture",J264,0)</f>
        <v>0</v>
      </c>
      <c r="CE265" s="34">
        <f t="shared" ref="CE265:CE328" ca="1" si="219">IF(E264="General Work",J264,0)</f>
        <v>0</v>
      </c>
      <c r="CG265" s="33">
        <f t="shared" ca="1" si="176"/>
        <v>1</v>
      </c>
      <c r="CH265" s="7"/>
      <c r="CJ265" s="34">
        <f t="shared" ref="CJ265:CJ328" ca="1" si="220">IF(U263&gt;CK263,C263,0)</f>
        <v>41</v>
      </c>
    </row>
    <row r="266" spans="1:88" x14ac:dyDescent="0.25">
      <c r="A266" s="1">
        <f t="shared" ca="1" si="191"/>
        <v>2</v>
      </c>
      <c r="B266" s="1" t="str">
        <f t="shared" ca="1" si="192"/>
        <v>Women</v>
      </c>
      <c r="C266" s="1">
        <f t="shared" ca="1" si="193"/>
        <v>34</v>
      </c>
      <c r="D266" s="1">
        <f t="shared" ca="1" si="194"/>
        <v>1</v>
      </c>
      <c r="E266" s="1" t="str">
        <f t="shared" ca="1" si="195"/>
        <v>Health</v>
      </c>
      <c r="F266" s="1">
        <f t="shared" ca="1" si="196"/>
        <v>1</v>
      </c>
      <c r="G266" s="1" t="str">
        <f t="shared" ca="1" si="197"/>
        <v>Doctor</v>
      </c>
      <c r="H266" s="1">
        <f t="shared" ca="1" si="198"/>
        <v>1</v>
      </c>
      <c r="I266" s="1">
        <f t="shared" ca="1" si="190"/>
        <v>1</v>
      </c>
      <c r="J266" s="1">
        <f t="shared" ca="1" si="199"/>
        <v>23684</v>
      </c>
      <c r="K266" s="1">
        <f t="shared" ca="1" si="200"/>
        <v>4</v>
      </c>
      <c r="L266" s="1" t="str">
        <f t="shared" ca="1" si="201"/>
        <v>Sarvoday Nagar</v>
      </c>
      <c r="M266" s="1">
        <f t="shared" ca="1" si="182"/>
        <v>94736</v>
      </c>
      <c r="N266" s="1">
        <f t="shared" ca="1" si="202"/>
        <v>27960.655593800624</v>
      </c>
      <c r="O266" s="1">
        <f t="shared" ca="1" si="183"/>
        <v>5155.5415879056845</v>
      </c>
      <c r="P266" s="1">
        <f t="shared" ca="1" si="203"/>
        <v>4344</v>
      </c>
      <c r="Q266" s="1">
        <f t="shared" ca="1" si="184"/>
        <v>2016.1168207421174</v>
      </c>
      <c r="R266">
        <f t="shared" ca="1" si="185"/>
        <v>30907.678479126786</v>
      </c>
      <c r="S266" s="1">
        <f t="shared" ca="1" si="186"/>
        <v>130799.22006703247</v>
      </c>
      <c r="T266" s="1">
        <f t="shared" ca="1" si="187"/>
        <v>34320.772414542742</v>
      </c>
      <c r="U266" s="1">
        <f t="shared" ca="1" si="188"/>
        <v>96478.447652489733</v>
      </c>
      <c r="X266" s="33">
        <f t="shared" ca="1" si="205"/>
        <v>1</v>
      </c>
      <c r="Y266" s="33">
        <f t="shared" ca="1" si="206"/>
        <v>0</v>
      </c>
      <c r="Z266" s="33"/>
      <c r="AA266" s="33"/>
      <c r="AO266" s="33">
        <f t="shared" ca="1" si="207"/>
        <v>0</v>
      </c>
      <c r="AP266" s="33">
        <f t="shared" ca="1" si="208"/>
        <v>0</v>
      </c>
      <c r="AQ266" s="33">
        <f t="shared" ca="1" si="209"/>
        <v>1</v>
      </c>
      <c r="AR266" s="33">
        <f t="shared" ca="1" si="210"/>
        <v>0</v>
      </c>
      <c r="AS266" s="33">
        <f t="shared" ca="1" si="211"/>
        <v>0</v>
      </c>
      <c r="AT266" s="34">
        <f t="shared" ca="1" si="212"/>
        <v>0</v>
      </c>
      <c r="AU266" s="33"/>
      <c r="AV266" s="1"/>
      <c r="AW266" s="1"/>
      <c r="AX266" s="1"/>
      <c r="AY266" s="1"/>
      <c r="AZ266" s="1"/>
      <c r="BD266" s="34">
        <f ca="1">Table1[[#This Row],[Car Value]]/Table1[[#This Row],[Cars]]</f>
        <v>5155.5415879056845</v>
      </c>
      <c r="BG266" s="34">
        <f t="shared" ca="1" si="213"/>
        <v>0</v>
      </c>
      <c r="BN266" s="16">
        <f ca="1">Table1[[#This Row],[Mortage Value]]/Table1[[#This Row],[Value of House]]</f>
        <v>0.29514287698235753</v>
      </c>
      <c r="BO266" s="1">
        <f t="shared" ca="1" si="204"/>
        <v>0</v>
      </c>
      <c r="BP266" s="1"/>
      <c r="BS266" s="33">
        <f t="shared" ca="1" si="177"/>
        <v>30387</v>
      </c>
      <c r="BT266" s="33">
        <f t="shared" ca="1" si="178"/>
        <v>0</v>
      </c>
      <c r="BU266" s="33">
        <f t="shared" ca="1" si="179"/>
        <v>0</v>
      </c>
      <c r="BV266" s="33">
        <f t="shared" ca="1" si="189"/>
        <v>0</v>
      </c>
      <c r="BW266" s="33">
        <f t="shared" ca="1" si="180"/>
        <v>0</v>
      </c>
      <c r="BX266" s="33">
        <f t="shared" ca="1" si="181"/>
        <v>0</v>
      </c>
      <c r="BZ266" s="33">
        <f t="shared" ca="1" si="214"/>
        <v>0</v>
      </c>
      <c r="CA266" s="33">
        <f t="shared" ca="1" si="215"/>
        <v>0</v>
      </c>
      <c r="CB266" s="33">
        <f t="shared" ca="1" si="216"/>
        <v>30387</v>
      </c>
      <c r="CC266" s="33">
        <f t="shared" ca="1" si="217"/>
        <v>0</v>
      </c>
      <c r="CD266" s="33">
        <f t="shared" ca="1" si="218"/>
        <v>0</v>
      </c>
      <c r="CE266" s="34">
        <f t="shared" ca="1" si="219"/>
        <v>0</v>
      </c>
      <c r="CG266" s="33">
        <f t="shared" ref="CG266:CG329" ca="1" si="221">IF(T263&gt;J263,1,0)</f>
        <v>1</v>
      </c>
      <c r="CH266" s="7"/>
      <c r="CJ266" s="34">
        <f t="shared" ca="1" si="220"/>
        <v>37</v>
      </c>
    </row>
    <row r="267" spans="1:88" x14ac:dyDescent="0.25">
      <c r="A267" s="1">
        <f t="shared" ca="1" si="191"/>
        <v>1</v>
      </c>
      <c r="B267" s="1" t="str">
        <f t="shared" ca="1" si="192"/>
        <v>Men</v>
      </c>
      <c r="C267" s="1">
        <f t="shared" ca="1" si="193"/>
        <v>30</v>
      </c>
      <c r="D267" s="1">
        <f t="shared" ca="1" si="194"/>
        <v>6</v>
      </c>
      <c r="E267" s="1" t="str">
        <f t="shared" ca="1" si="195"/>
        <v>Architecture</v>
      </c>
      <c r="F267" s="1">
        <f t="shared" ca="1" si="196"/>
        <v>6</v>
      </c>
      <c r="G267" s="1" t="str">
        <f t="shared" ca="1" si="197"/>
        <v>Architech</v>
      </c>
      <c r="H267" s="1">
        <f t="shared" ca="1" si="198"/>
        <v>3</v>
      </c>
      <c r="I267" s="1">
        <f t="shared" ca="1" si="190"/>
        <v>1</v>
      </c>
      <c r="J267" s="1">
        <f t="shared" ca="1" si="199"/>
        <v>17713</v>
      </c>
      <c r="K267" s="1">
        <f t="shared" ca="1" si="200"/>
        <v>4</v>
      </c>
      <c r="L267" s="1" t="str">
        <f t="shared" ca="1" si="201"/>
        <v>Sarvoday Nagar</v>
      </c>
      <c r="M267" s="1">
        <f t="shared" ca="1" si="182"/>
        <v>70852</v>
      </c>
      <c r="N267" s="1">
        <f t="shared" ca="1" si="202"/>
        <v>24875.272370862425</v>
      </c>
      <c r="O267" s="1">
        <f t="shared" ca="1" si="183"/>
        <v>156.13597258536299</v>
      </c>
      <c r="P267" s="1">
        <f t="shared" ca="1" si="203"/>
        <v>3</v>
      </c>
      <c r="Q267" s="1">
        <f t="shared" ca="1" si="184"/>
        <v>13599.141206985812</v>
      </c>
      <c r="R267">
        <f t="shared" ca="1" si="185"/>
        <v>10053.225370743736</v>
      </c>
      <c r="S267" s="1">
        <f t="shared" ca="1" si="186"/>
        <v>81061.361343329103</v>
      </c>
      <c r="T267" s="1">
        <f t="shared" ca="1" si="187"/>
        <v>38477.413577848238</v>
      </c>
      <c r="U267" s="1">
        <f t="shared" ca="1" si="188"/>
        <v>42583.947765480865</v>
      </c>
      <c r="X267" s="33">
        <f t="shared" ca="1" si="205"/>
        <v>0</v>
      </c>
      <c r="Y267" s="33">
        <f t="shared" ca="1" si="206"/>
        <v>1</v>
      </c>
      <c r="Z267" s="33"/>
      <c r="AA267" s="33"/>
      <c r="AO267" s="33">
        <f t="shared" ca="1" si="207"/>
        <v>0</v>
      </c>
      <c r="AP267" s="33">
        <f t="shared" ca="1" si="208"/>
        <v>0</v>
      </c>
      <c r="AQ267" s="33">
        <f t="shared" ca="1" si="209"/>
        <v>1</v>
      </c>
      <c r="AR267" s="33">
        <f t="shared" ca="1" si="210"/>
        <v>0</v>
      </c>
      <c r="AS267" s="33">
        <f t="shared" ca="1" si="211"/>
        <v>0</v>
      </c>
      <c r="AT267" s="34">
        <f t="shared" ca="1" si="212"/>
        <v>0</v>
      </c>
      <c r="AU267" s="33"/>
      <c r="AV267" s="1"/>
      <c r="AW267" s="1"/>
      <c r="AX267" s="1"/>
      <c r="AY267" s="1"/>
      <c r="AZ267" s="1"/>
      <c r="BD267" s="34">
        <f ca="1">Table1[[#This Row],[Car Value]]/Table1[[#This Row],[Cars]]</f>
        <v>156.13597258536299</v>
      </c>
      <c r="BG267" s="34">
        <f t="shared" ca="1" si="213"/>
        <v>0</v>
      </c>
      <c r="BN267" s="16">
        <f ca="1">Table1[[#This Row],[Mortage Value]]/Table1[[#This Row],[Value of House]]</f>
        <v>0.35108779386414535</v>
      </c>
      <c r="BO267" s="1">
        <f t="shared" ca="1" si="204"/>
        <v>0</v>
      </c>
      <c r="BP267" s="1"/>
      <c r="BS267" s="33">
        <f t="shared" ref="BS267:BS330" ca="1" si="222">IF(L266="Ganesh Nagar",J266,0)</f>
        <v>0</v>
      </c>
      <c r="BT267" s="33">
        <f t="shared" ref="BT267:BT330" ca="1" si="223">IF(L266="Tank Road",J266,0)</f>
        <v>0</v>
      </c>
      <c r="BU267" s="33">
        <f t="shared" ref="BU267:BU330" ca="1" si="224">IF(L266="Shivaji Talao",J266,0)</f>
        <v>0</v>
      </c>
      <c r="BV267" s="33">
        <f t="shared" ca="1" si="189"/>
        <v>0</v>
      </c>
      <c r="BW267" s="33">
        <f t="shared" ref="BW267:BW330" ca="1" si="225">IF(L266="Sarvoday Nagar",J266,0)</f>
        <v>23684</v>
      </c>
      <c r="BX267" s="33">
        <f t="shared" ref="BX267:BX330" ca="1" si="226">IF(L266="Nardas Nagar",J266,0)</f>
        <v>0</v>
      </c>
      <c r="BZ267" s="33">
        <f t="shared" ca="1" si="214"/>
        <v>0</v>
      </c>
      <c r="CA267" s="33">
        <f t="shared" ca="1" si="215"/>
        <v>0</v>
      </c>
      <c r="CB267" s="33">
        <f t="shared" ca="1" si="216"/>
        <v>23684</v>
      </c>
      <c r="CC267" s="33">
        <f t="shared" ca="1" si="217"/>
        <v>0</v>
      </c>
      <c r="CD267" s="33">
        <f t="shared" ca="1" si="218"/>
        <v>0</v>
      </c>
      <c r="CE267" s="34">
        <f t="shared" ca="1" si="219"/>
        <v>0</v>
      </c>
      <c r="CG267" s="33">
        <f t="shared" ca="1" si="221"/>
        <v>1</v>
      </c>
      <c r="CH267" s="7"/>
      <c r="CJ267" s="34">
        <f t="shared" ca="1" si="220"/>
        <v>31</v>
      </c>
    </row>
    <row r="268" spans="1:88" x14ac:dyDescent="0.25">
      <c r="A268" s="1">
        <f t="shared" ca="1" si="191"/>
        <v>1</v>
      </c>
      <c r="B268" s="1" t="str">
        <f t="shared" ca="1" si="192"/>
        <v>Men</v>
      </c>
      <c r="C268" s="1">
        <f t="shared" ca="1" si="193"/>
        <v>31</v>
      </c>
      <c r="D268" s="1">
        <f t="shared" ca="1" si="194"/>
        <v>5</v>
      </c>
      <c r="E268" s="1" t="str">
        <f t="shared" ca="1" si="195"/>
        <v xml:space="preserve">General work </v>
      </c>
      <c r="F268" s="1">
        <f t="shared" ca="1" si="196"/>
        <v>3</v>
      </c>
      <c r="G268" s="1" t="str">
        <f t="shared" ca="1" si="197"/>
        <v>B.ED</v>
      </c>
      <c r="H268" s="1">
        <f t="shared" ca="1" si="198"/>
        <v>1</v>
      </c>
      <c r="I268" s="1">
        <f t="shared" ca="1" si="190"/>
        <v>2</v>
      </c>
      <c r="J268" s="1">
        <f t="shared" ca="1" si="199"/>
        <v>20718</v>
      </c>
      <c r="K268" s="1">
        <f t="shared" ca="1" si="200"/>
        <v>3</v>
      </c>
      <c r="L268" s="1" t="str">
        <f t="shared" ca="1" si="201"/>
        <v>Nardas Nagar</v>
      </c>
      <c r="M268" s="1">
        <f t="shared" ca="1" si="182"/>
        <v>103590</v>
      </c>
      <c r="N268" s="1">
        <f t="shared" ca="1" si="202"/>
        <v>49607.062623130005</v>
      </c>
      <c r="O268" s="1">
        <f t="shared" ca="1" si="183"/>
        <v>3635.1747465270228</v>
      </c>
      <c r="P268" s="1">
        <f t="shared" ca="1" si="203"/>
        <v>2825</v>
      </c>
      <c r="Q268" s="1">
        <f t="shared" ca="1" si="184"/>
        <v>22024.950054243898</v>
      </c>
      <c r="R268">
        <f t="shared" ca="1" si="185"/>
        <v>635.69489924059951</v>
      </c>
      <c r="S268" s="1">
        <f t="shared" ca="1" si="186"/>
        <v>107860.86964576761</v>
      </c>
      <c r="T268" s="1">
        <f t="shared" ca="1" si="187"/>
        <v>74457.012677373903</v>
      </c>
      <c r="U268" s="1">
        <f t="shared" ca="1" si="188"/>
        <v>33403.856968393709</v>
      </c>
      <c r="X268" s="33">
        <f t="shared" ca="1" si="205"/>
        <v>1</v>
      </c>
      <c r="Y268" s="33">
        <f t="shared" ca="1" si="206"/>
        <v>0</v>
      </c>
      <c r="Z268" s="33"/>
      <c r="AA268" s="33"/>
      <c r="AO268" s="33">
        <f t="shared" ca="1" si="207"/>
        <v>0</v>
      </c>
      <c r="AP268" s="33">
        <f t="shared" ca="1" si="208"/>
        <v>0</v>
      </c>
      <c r="AQ268" s="33">
        <f t="shared" ca="1" si="209"/>
        <v>0</v>
      </c>
      <c r="AR268" s="33">
        <f t="shared" ca="1" si="210"/>
        <v>0</v>
      </c>
      <c r="AS268" s="33">
        <f t="shared" ca="1" si="211"/>
        <v>1</v>
      </c>
      <c r="AT268" s="34">
        <f t="shared" ca="1" si="212"/>
        <v>0</v>
      </c>
      <c r="AU268" s="33"/>
      <c r="AV268" s="1"/>
      <c r="AW268" s="1"/>
      <c r="AX268" s="1"/>
      <c r="AY268" s="1"/>
      <c r="AZ268" s="1"/>
      <c r="BD268" s="34">
        <f ca="1">Table1[[#This Row],[Car Value]]/Table1[[#This Row],[Cars]]</f>
        <v>1817.5873732635114</v>
      </c>
      <c r="BG268" s="34">
        <f t="shared" ca="1" si="213"/>
        <v>0</v>
      </c>
      <c r="BN268" s="16">
        <f ca="1">Table1[[#This Row],[Mortage Value]]/Table1[[#This Row],[Value of House]]</f>
        <v>0.47887887463201084</v>
      </c>
      <c r="BO268" s="1">
        <f t="shared" ca="1" si="204"/>
        <v>0</v>
      </c>
      <c r="BP268" s="1"/>
      <c r="BS268" s="33">
        <f t="shared" ca="1" si="222"/>
        <v>0</v>
      </c>
      <c r="BT268" s="33">
        <f t="shared" ca="1" si="223"/>
        <v>0</v>
      </c>
      <c r="BU268" s="33">
        <f t="shared" ca="1" si="224"/>
        <v>0</v>
      </c>
      <c r="BV268" s="33">
        <f t="shared" ca="1" si="189"/>
        <v>0</v>
      </c>
      <c r="BW268" s="33">
        <f t="shared" ca="1" si="225"/>
        <v>17713</v>
      </c>
      <c r="BX268" s="33">
        <f t="shared" ca="1" si="226"/>
        <v>0</v>
      </c>
      <c r="BZ268" s="33">
        <f t="shared" ca="1" si="214"/>
        <v>0</v>
      </c>
      <c r="CA268" s="33">
        <f t="shared" ca="1" si="215"/>
        <v>0</v>
      </c>
      <c r="CB268" s="33">
        <f t="shared" ca="1" si="216"/>
        <v>0</v>
      </c>
      <c r="CC268" s="33">
        <f t="shared" ca="1" si="217"/>
        <v>0</v>
      </c>
      <c r="CD268" s="33">
        <f t="shared" ca="1" si="218"/>
        <v>17713</v>
      </c>
      <c r="CE268" s="34">
        <f t="shared" ca="1" si="219"/>
        <v>0</v>
      </c>
      <c r="CG268" s="33">
        <f t="shared" ca="1" si="221"/>
        <v>1</v>
      </c>
      <c r="CH268" s="7"/>
      <c r="CJ268" s="34">
        <f t="shared" ca="1" si="220"/>
        <v>34</v>
      </c>
    </row>
    <row r="269" spans="1:88" x14ac:dyDescent="0.25">
      <c r="A269" s="1">
        <f t="shared" ca="1" si="191"/>
        <v>1</v>
      </c>
      <c r="B269" s="1" t="str">
        <f t="shared" ca="1" si="192"/>
        <v>Men</v>
      </c>
      <c r="C269" s="1">
        <f t="shared" ca="1" si="193"/>
        <v>44</v>
      </c>
      <c r="D269" s="1">
        <f t="shared" ca="1" si="194"/>
        <v>5</v>
      </c>
      <c r="E269" s="1" t="str">
        <f t="shared" ca="1" si="195"/>
        <v xml:space="preserve">General work </v>
      </c>
      <c r="F269" s="1">
        <f t="shared" ca="1" si="196"/>
        <v>2</v>
      </c>
      <c r="G269" s="1" t="str">
        <f t="shared" ca="1" si="197"/>
        <v>Civil Engineering</v>
      </c>
      <c r="H269" s="1">
        <f t="shared" ca="1" si="198"/>
        <v>0</v>
      </c>
      <c r="I269" s="1">
        <f t="shared" ca="1" si="190"/>
        <v>2</v>
      </c>
      <c r="J269" s="1">
        <f t="shared" ca="1" si="199"/>
        <v>31562</v>
      </c>
      <c r="K269" s="1">
        <f t="shared" ca="1" si="200"/>
        <v>2</v>
      </c>
      <c r="L269" s="1" t="str">
        <f t="shared" ca="1" si="201"/>
        <v>Tembhipada Road</v>
      </c>
      <c r="M269" s="1">
        <f t="shared" ca="1" si="182"/>
        <v>126248</v>
      </c>
      <c r="N269" s="1">
        <f t="shared" ca="1" si="202"/>
        <v>80252.378014411341</v>
      </c>
      <c r="O269" s="1">
        <f t="shared" ca="1" si="183"/>
        <v>10872.488332113991</v>
      </c>
      <c r="P269" s="1">
        <f t="shared" ca="1" si="203"/>
        <v>6136</v>
      </c>
      <c r="Q269" s="1">
        <f t="shared" ca="1" si="184"/>
        <v>35586.257791821445</v>
      </c>
      <c r="R269">
        <f t="shared" ca="1" si="185"/>
        <v>17198.680949810696</v>
      </c>
      <c r="S269" s="1">
        <f t="shared" ca="1" si="186"/>
        <v>154319.16928192467</v>
      </c>
      <c r="T269" s="1">
        <f t="shared" ca="1" si="187"/>
        <v>121974.63580623278</v>
      </c>
      <c r="U269" s="1">
        <f t="shared" ca="1" si="188"/>
        <v>32344.533475691889</v>
      </c>
      <c r="X269" s="33">
        <f t="shared" ca="1" si="205"/>
        <v>1</v>
      </c>
      <c r="Y269" s="33">
        <f t="shared" ca="1" si="206"/>
        <v>0</v>
      </c>
      <c r="Z269" s="33"/>
      <c r="AA269" s="33"/>
      <c r="AO269" s="33">
        <f t="shared" ca="1" si="207"/>
        <v>0</v>
      </c>
      <c r="AP269" s="33">
        <f t="shared" ca="1" si="208"/>
        <v>0</v>
      </c>
      <c r="AQ269" s="33">
        <f t="shared" ca="1" si="209"/>
        <v>0</v>
      </c>
      <c r="AR269" s="33">
        <f t="shared" ca="1" si="210"/>
        <v>0</v>
      </c>
      <c r="AS269" s="33">
        <f t="shared" ca="1" si="211"/>
        <v>0</v>
      </c>
      <c r="AT269" s="34">
        <f t="shared" ca="1" si="212"/>
        <v>0</v>
      </c>
      <c r="AU269" s="33"/>
      <c r="AV269" s="1"/>
      <c r="AW269" s="1"/>
      <c r="AX269" s="1"/>
      <c r="AY269" s="1"/>
      <c r="AZ269" s="1"/>
      <c r="BD269" s="34">
        <f ca="1">Table1[[#This Row],[Car Value]]/Table1[[#This Row],[Cars]]</f>
        <v>5436.2441660569957</v>
      </c>
      <c r="BG269" s="34">
        <f t="shared" ca="1" si="213"/>
        <v>0</v>
      </c>
      <c r="BN269" s="16">
        <f ca="1">Table1[[#This Row],[Mortage Value]]/Table1[[#This Row],[Value of House]]</f>
        <v>0.6356724701730827</v>
      </c>
      <c r="BO269" s="1">
        <f t="shared" ca="1" si="204"/>
        <v>0</v>
      </c>
      <c r="BP269" s="1"/>
      <c r="BS269" s="33">
        <f t="shared" ca="1" si="222"/>
        <v>0</v>
      </c>
      <c r="BT269" s="33">
        <f t="shared" ca="1" si="223"/>
        <v>0</v>
      </c>
      <c r="BU269" s="33">
        <f t="shared" ca="1" si="224"/>
        <v>0</v>
      </c>
      <c r="BV269" s="33">
        <f t="shared" ca="1" si="189"/>
        <v>0</v>
      </c>
      <c r="BW269" s="33">
        <f t="shared" ca="1" si="225"/>
        <v>0</v>
      </c>
      <c r="BX269" s="33">
        <f t="shared" ca="1" si="226"/>
        <v>20718</v>
      </c>
      <c r="BZ269" s="33">
        <f t="shared" ca="1" si="214"/>
        <v>0</v>
      </c>
      <c r="CA269" s="33">
        <f t="shared" ca="1" si="215"/>
        <v>0</v>
      </c>
      <c r="CB269" s="33">
        <f t="shared" ca="1" si="216"/>
        <v>0</v>
      </c>
      <c r="CC269" s="33">
        <f t="shared" ca="1" si="217"/>
        <v>0</v>
      </c>
      <c r="CD269" s="33">
        <f t="shared" ca="1" si="218"/>
        <v>0</v>
      </c>
      <c r="CE269" s="34">
        <f t="shared" ca="1" si="219"/>
        <v>0</v>
      </c>
      <c r="CG269" s="33">
        <f t="shared" ca="1" si="221"/>
        <v>1</v>
      </c>
      <c r="CH269" s="7"/>
      <c r="CJ269" s="34">
        <f t="shared" ca="1" si="220"/>
        <v>30</v>
      </c>
    </row>
    <row r="270" spans="1:88" x14ac:dyDescent="0.25">
      <c r="A270" s="1">
        <f t="shared" ca="1" si="191"/>
        <v>1</v>
      </c>
      <c r="B270" s="1" t="str">
        <f t="shared" ca="1" si="192"/>
        <v>Men</v>
      </c>
      <c r="C270" s="1">
        <f t="shared" ca="1" si="193"/>
        <v>31</v>
      </c>
      <c r="D270" s="1">
        <f t="shared" ca="1" si="194"/>
        <v>6</v>
      </c>
      <c r="E270" s="1" t="str">
        <f t="shared" ca="1" si="195"/>
        <v>Architecture</v>
      </c>
      <c r="F270" s="1">
        <f t="shared" ca="1" si="196"/>
        <v>3</v>
      </c>
      <c r="G270" s="1" t="str">
        <f t="shared" ca="1" si="197"/>
        <v>B.ED</v>
      </c>
      <c r="H270" s="1">
        <f t="shared" ca="1" si="198"/>
        <v>0</v>
      </c>
      <c r="I270" s="1">
        <f t="shared" ca="1" si="190"/>
        <v>1</v>
      </c>
      <c r="J270" s="1">
        <f t="shared" ca="1" si="199"/>
        <v>31831</v>
      </c>
      <c r="K270" s="1">
        <f t="shared" ca="1" si="200"/>
        <v>1</v>
      </c>
      <c r="L270" s="1" t="str">
        <f t="shared" ca="1" si="201"/>
        <v>Ganesh Nagar</v>
      </c>
      <c r="M270" s="1">
        <f t="shared" ca="1" si="182"/>
        <v>159155</v>
      </c>
      <c r="N270" s="1">
        <f t="shared" ca="1" si="202"/>
        <v>123899.24652511066</v>
      </c>
      <c r="O270" s="1">
        <f t="shared" ca="1" si="183"/>
        <v>29634.676557011502</v>
      </c>
      <c r="P270" s="1">
        <f t="shared" ca="1" si="203"/>
        <v>9285</v>
      </c>
      <c r="Q270" s="1">
        <f t="shared" ca="1" si="184"/>
        <v>53104.261738443609</v>
      </c>
      <c r="R270">
        <f t="shared" ca="1" si="185"/>
        <v>5734.7108251435657</v>
      </c>
      <c r="S270" s="1">
        <f t="shared" ca="1" si="186"/>
        <v>194524.38738215505</v>
      </c>
      <c r="T270" s="1">
        <f t="shared" ca="1" si="187"/>
        <v>186288.50826355428</v>
      </c>
      <c r="U270" s="1">
        <f t="shared" ca="1" si="188"/>
        <v>8235.8791186007729</v>
      </c>
      <c r="X270" s="33">
        <f t="shared" ca="1" si="205"/>
        <v>1</v>
      </c>
      <c r="Y270" s="33">
        <f t="shared" ca="1" si="206"/>
        <v>0</v>
      </c>
      <c r="Z270" s="33"/>
      <c r="AA270" s="33"/>
      <c r="AO270" s="33">
        <f t="shared" ca="1" si="207"/>
        <v>0</v>
      </c>
      <c r="AP270" s="33">
        <f t="shared" ca="1" si="208"/>
        <v>0</v>
      </c>
      <c r="AQ270" s="33">
        <f t="shared" ca="1" si="209"/>
        <v>0</v>
      </c>
      <c r="AR270" s="33">
        <f t="shared" ca="1" si="210"/>
        <v>0</v>
      </c>
      <c r="AS270" s="33">
        <f t="shared" ca="1" si="211"/>
        <v>0</v>
      </c>
      <c r="AT270" s="34">
        <f t="shared" ca="1" si="212"/>
        <v>0</v>
      </c>
      <c r="AU270" s="33"/>
      <c r="AV270" s="1"/>
      <c r="AW270" s="1"/>
      <c r="AX270" s="1"/>
      <c r="AY270" s="1"/>
      <c r="AZ270" s="1"/>
      <c r="BD270" s="34">
        <f ca="1">Table1[[#This Row],[Car Value]]/Table1[[#This Row],[Cars]]</f>
        <v>29634.676557011502</v>
      </c>
      <c r="BG270" s="34">
        <f t="shared" ca="1" si="213"/>
        <v>0</v>
      </c>
      <c r="BN270" s="16">
        <f ca="1">Table1[[#This Row],[Mortage Value]]/Table1[[#This Row],[Value of House]]</f>
        <v>0.77848164698005506</v>
      </c>
      <c r="BO270" s="1">
        <f t="shared" ca="1" si="204"/>
        <v>0</v>
      </c>
      <c r="BP270" s="1"/>
      <c r="BS270" s="33">
        <f t="shared" ca="1" si="222"/>
        <v>0</v>
      </c>
      <c r="BT270" s="33">
        <f t="shared" ca="1" si="223"/>
        <v>0</v>
      </c>
      <c r="BU270" s="33">
        <f t="shared" ca="1" si="224"/>
        <v>0</v>
      </c>
      <c r="BV270" s="33">
        <f t="shared" ca="1" si="189"/>
        <v>0</v>
      </c>
      <c r="BW270" s="33">
        <f t="shared" ca="1" si="225"/>
        <v>0</v>
      </c>
      <c r="BX270" s="33">
        <f t="shared" ca="1" si="226"/>
        <v>0</v>
      </c>
      <c r="BZ270" s="33">
        <f t="shared" ca="1" si="214"/>
        <v>0</v>
      </c>
      <c r="CA270" s="33">
        <f t="shared" ca="1" si="215"/>
        <v>0</v>
      </c>
      <c r="CB270" s="33">
        <f t="shared" ca="1" si="216"/>
        <v>0</v>
      </c>
      <c r="CC270" s="33">
        <f t="shared" ca="1" si="217"/>
        <v>0</v>
      </c>
      <c r="CD270" s="33">
        <f t="shared" ca="1" si="218"/>
        <v>0</v>
      </c>
      <c r="CE270" s="34">
        <f t="shared" ca="1" si="219"/>
        <v>0</v>
      </c>
      <c r="CG270" s="33">
        <f t="shared" ca="1" si="221"/>
        <v>1</v>
      </c>
      <c r="CH270" s="7"/>
      <c r="CJ270" s="34">
        <f t="shared" ca="1" si="220"/>
        <v>31</v>
      </c>
    </row>
    <row r="271" spans="1:88" x14ac:dyDescent="0.25">
      <c r="A271" s="1">
        <f t="shared" ca="1" si="191"/>
        <v>2</v>
      </c>
      <c r="B271" s="1" t="str">
        <f t="shared" ca="1" si="192"/>
        <v>Women</v>
      </c>
      <c r="C271" s="1">
        <f t="shared" ca="1" si="193"/>
        <v>29</v>
      </c>
      <c r="D271" s="1">
        <f t="shared" ca="1" si="194"/>
        <v>4</v>
      </c>
      <c r="E271" s="1" t="str">
        <f t="shared" ca="1" si="195"/>
        <v>IT</v>
      </c>
      <c r="F271" s="1">
        <f t="shared" ca="1" si="196"/>
        <v>2</v>
      </c>
      <c r="G271" s="1" t="str">
        <f t="shared" ca="1" si="197"/>
        <v>Civil Engineering</v>
      </c>
      <c r="H271" s="1">
        <f t="shared" ca="1" si="198"/>
        <v>1</v>
      </c>
      <c r="I271" s="1">
        <f t="shared" ca="1" si="190"/>
        <v>2</v>
      </c>
      <c r="J271" s="1">
        <f t="shared" ca="1" si="199"/>
        <v>34799</v>
      </c>
      <c r="K271" s="1">
        <f t="shared" ca="1" si="200"/>
        <v>1</v>
      </c>
      <c r="L271" s="1" t="str">
        <f t="shared" ca="1" si="201"/>
        <v>Ganesh Nagar</v>
      </c>
      <c r="M271" s="1">
        <f t="shared" ca="1" si="182"/>
        <v>208794</v>
      </c>
      <c r="N271" s="1">
        <f t="shared" ca="1" si="202"/>
        <v>171493.07748336587</v>
      </c>
      <c r="O271" s="1">
        <f t="shared" ca="1" si="183"/>
        <v>38788.810716260174</v>
      </c>
      <c r="P271" s="1">
        <f t="shared" ca="1" si="203"/>
        <v>1437</v>
      </c>
      <c r="Q271" s="1">
        <f t="shared" ca="1" si="184"/>
        <v>39253.043350915461</v>
      </c>
      <c r="R271">
        <f t="shared" ca="1" si="185"/>
        <v>657.90677747442908</v>
      </c>
      <c r="S271" s="1">
        <f t="shared" ca="1" si="186"/>
        <v>248240.71749373458</v>
      </c>
      <c r="T271" s="1">
        <f t="shared" ca="1" si="187"/>
        <v>212183.12083428132</v>
      </c>
      <c r="U271" s="1">
        <f t="shared" ca="1" si="188"/>
        <v>36057.596659453266</v>
      </c>
      <c r="X271" s="33">
        <f t="shared" ca="1" si="205"/>
        <v>1</v>
      </c>
      <c r="Y271" s="33">
        <f t="shared" ca="1" si="206"/>
        <v>0</v>
      </c>
      <c r="Z271" s="33"/>
      <c r="AA271" s="33"/>
      <c r="AO271" s="33">
        <f t="shared" ca="1" si="207"/>
        <v>0</v>
      </c>
      <c r="AP271" s="33">
        <f t="shared" ca="1" si="208"/>
        <v>0</v>
      </c>
      <c r="AQ271" s="33">
        <f t="shared" ca="1" si="209"/>
        <v>0</v>
      </c>
      <c r="AR271" s="33">
        <f t="shared" ca="1" si="210"/>
        <v>0</v>
      </c>
      <c r="AS271" s="33">
        <f t="shared" ca="1" si="211"/>
        <v>1</v>
      </c>
      <c r="AT271" s="34">
        <f t="shared" ca="1" si="212"/>
        <v>0</v>
      </c>
      <c r="AU271" s="33"/>
      <c r="AV271" s="1"/>
      <c r="AW271" s="1"/>
      <c r="AX271" s="1"/>
      <c r="AY271" s="1"/>
      <c r="AZ271" s="1"/>
      <c r="BD271" s="34">
        <f ca="1">Table1[[#This Row],[Car Value]]/Table1[[#This Row],[Cars]]</f>
        <v>19394.405358130087</v>
      </c>
      <c r="BG271" s="34">
        <f t="shared" ca="1" si="213"/>
        <v>0</v>
      </c>
      <c r="BN271" s="16">
        <f ca="1">Table1[[#This Row],[Mortage Value]]/Table1[[#This Row],[Value of House]]</f>
        <v>0.82135060147018524</v>
      </c>
      <c r="BO271" s="1">
        <f t="shared" ca="1" si="204"/>
        <v>0</v>
      </c>
      <c r="BP271" s="1"/>
      <c r="BS271" s="33">
        <f t="shared" ca="1" si="222"/>
        <v>31831</v>
      </c>
      <c r="BT271" s="33">
        <f t="shared" ca="1" si="223"/>
        <v>0</v>
      </c>
      <c r="BU271" s="33">
        <f t="shared" ca="1" si="224"/>
        <v>0</v>
      </c>
      <c r="BV271" s="33">
        <f t="shared" ca="1" si="189"/>
        <v>0</v>
      </c>
      <c r="BW271" s="33">
        <f t="shared" ca="1" si="225"/>
        <v>0</v>
      </c>
      <c r="BX271" s="33">
        <f t="shared" ca="1" si="226"/>
        <v>0</v>
      </c>
      <c r="BZ271" s="33">
        <f t="shared" ca="1" si="214"/>
        <v>0</v>
      </c>
      <c r="CA271" s="33">
        <f t="shared" ca="1" si="215"/>
        <v>0</v>
      </c>
      <c r="CB271" s="33">
        <f t="shared" ca="1" si="216"/>
        <v>0</v>
      </c>
      <c r="CC271" s="33">
        <f t="shared" ca="1" si="217"/>
        <v>0</v>
      </c>
      <c r="CD271" s="33">
        <f t="shared" ca="1" si="218"/>
        <v>31831</v>
      </c>
      <c r="CE271" s="34">
        <f t="shared" ca="1" si="219"/>
        <v>0</v>
      </c>
      <c r="CG271" s="33">
        <f t="shared" ca="1" si="221"/>
        <v>1</v>
      </c>
      <c r="CH271" s="7"/>
      <c r="CJ271" s="34">
        <f t="shared" ca="1" si="220"/>
        <v>44</v>
      </c>
    </row>
    <row r="272" spans="1:88" x14ac:dyDescent="0.25">
      <c r="A272" s="1">
        <f t="shared" ca="1" si="191"/>
        <v>2</v>
      </c>
      <c r="B272" s="1" t="str">
        <f t="shared" ca="1" si="192"/>
        <v>Women</v>
      </c>
      <c r="C272" s="1">
        <f t="shared" ca="1" si="193"/>
        <v>40</v>
      </c>
      <c r="D272" s="1">
        <f t="shared" ca="1" si="194"/>
        <v>6</v>
      </c>
      <c r="E272" s="1" t="str">
        <f t="shared" ca="1" si="195"/>
        <v>Architecture</v>
      </c>
      <c r="F272" s="1">
        <f t="shared" ca="1" si="196"/>
        <v>2</v>
      </c>
      <c r="G272" s="1" t="str">
        <f t="shared" ca="1" si="197"/>
        <v>Civil Engineering</v>
      </c>
      <c r="H272" s="1">
        <f t="shared" ca="1" si="198"/>
        <v>4</v>
      </c>
      <c r="I272" s="1">
        <f t="shared" ca="1" si="190"/>
        <v>2</v>
      </c>
      <c r="J272" s="1">
        <f t="shared" ca="1" si="199"/>
        <v>27152</v>
      </c>
      <c r="K272" s="1">
        <f t="shared" ca="1" si="200"/>
        <v>1</v>
      </c>
      <c r="L272" s="1" t="str">
        <f t="shared" ca="1" si="201"/>
        <v>Ganesh Nagar</v>
      </c>
      <c r="M272" s="1">
        <f t="shared" ca="1" si="182"/>
        <v>162912</v>
      </c>
      <c r="N272" s="1">
        <f t="shared" ca="1" si="202"/>
        <v>12502.648477674369</v>
      </c>
      <c r="O272" s="1">
        <f t="shared" ca="1" si="183"/>
        <v>13800.372394507482</v>
      </c>
      <c r="P272" s="1">
        <f t="shared" ca="1" si="203"/>
        <v>13280</v>
      </c>
      <c r="Q272" s="1">
        <f t="shared" ca="1" si="184"/>
        <v>28997.950178361283</v>
      </c>
      <c r="R272">
        <f t="shared" ca="1" si="185"/>
        <v>15427.277871825381</v>
      </c>
      <c r="S272" s="1">
        <f t="shared" ca="1" si="186"/>
        <v>192139.65026633287</v>
      </c>
      <c r="T272" s="1">
        <f t="shared" ca="1" si="187"/>
        <v>54780.598656035654</v>
      </c>
      <c r="U272" s="1">
        <f t="shared" ca="1" si="188"/>
        <v>137359.05161029723</v>
      </c>
      <c r="X272" s="33">
        <f t="shared" ca="1" si="205"/>
        <v>0</v>
      </c>
      <c r="Y272" s="33">
        <f t="shared" ca="1" si="206"/>
        <v>1</v>
      </c>
      <c r="Z272" s="33"/>
      <c r="AA272" s="33"/>
      <c r="AO272" s="33">
        <f t="shared" ca="1" si="207"/>
        <v>0</v>
      </c>
      <c r="AP272" s="33">
        <f t="shared" ca="1" si="208"/>
        <v>1</v>
      </c>
      <c r="AQ272" s="33">
        <f t="shared" ca="1" si="209"/>
        <v>0</v>
      </c>
      <c r="AR272" s="33">
        <f t="shared" ca="1" si="210"/>
        <v>0</v>
      </c>
      <c r="AS272" s="33">
        <f t="shared" ca="1" si="211"/>
        <v>0</v>
      </c>
      <c r="AT272" s="34">
        <f t="shared" ca="1" si="212"/>
        <v>0</v>
      </c>
      <c r="AU272" s="33"/>
      <c r="AV272" s="1"/>
      <c r="AW272" s="1"/>
      <c r="AX272" s="1"/>
      <c r="AY272" s="1"/>
      <c r="AZ272" s="1"/>
      <c r="BD272" s="34">
        <f ca="1">Table1[[#This Row],[Car Value]]/Table1[[#This Row],[Cars]]</f>
        <v>6900.1861972537408</v>
      </c>
      <c r="BG272" s="34">
        <f t="shared" ca="1" si="213"/>
        <v>0</v>
      </c>
      <c r="BN272" s="16">
        <f ca="1">Table1[[#This Row],[Mortage Value]]/Table1[[#This Row],[Value of House]]</f>
        <v>7.6744797667908871E-2</v>
      </c>
      <c r="BO272" s="1">
        <f t="shared" ca="1" si="204"/>
        <v>1</v>
      </c>
      <c r="BP272" s="1"/>
      <c r="BS272" s="33">
        <f t="shared" ca="1" si="222"/>
        <v>34799</v>
      </c>
      <c r="BT272" s="33">
        <f t="shared" ca="1" si="223"/>
        <v>0</v>
      </c>
      <c r="BU272" s="33">
        <f t="shared" ca="1" si="224"/>
        <v>0</v>
      </c>
      <c r="BV272" s="33">
        <f t="shared" ca="1" si="189"/>
        <v>0</v>
      </c>
      <c r="BW272" s="33">
        <f t="shared" ca="1" si="225"/>
        <v>0</v>
      </c>
      <c r="BX272" s="33">
        <f t="shared" ca="1" si="226"/>
        <v>0</v>
      </c>
      <c r="BZ272" s="33">
        <f t="shared" ca="1" si="214"/>
        <v>0</v>
      </c>
      <c r="CA272" s="33">
        <f t="shared" ca="1" si="215"/>
        <v>34799</v>
      </c>
      <c r="CB272" s="33">
        <f t="shared" ca="1" si="216"/>
        <v>0</v>
      </c>
      <c r="CC272" s="33">
        <f t="shared" ca="1" si="217"/>
        <v>0</v>
      </c>
      <c r="CD272" s="33">
        <f t="shared" ca="1" si="218"/>
        <v>0</v>
      </c>
      <c r="CE272" s="34">
        <f t="shared" ca="1" si="219"/>
        <v>0</v>
      </c>
      <c r="CG272" s="33">
        <f t="shared" ca="1" si="221"/>
        <v>1</v>
      </c>
      <c r="CH272" s="7"/>
      <c r="CJ272" s="34">
        <f t="shared" ca="1" si="220"/>
        <v>31</v>
      </c>
    </row>
    <row r="273" spans="1:88" x14ac:dyDescent="0.25">
      <c r="A273" s="1">
        <f t="shared" ca="1" si="191"/>
        <v>1</v>
      </c>
      <c r="B273" s="1" t="str">
        <f t="shared" ca="1" si="192"/>
        <v>Men</v>
      </c>
      <c r="C273" s="1">
        <f t="shared" ca="1" si="193"/>
        <v>33</v>
      </c>
      <c r="D273" s="1">
        <f t="shared" ca="1" si="194"/>
        <v>6</v>
      </c>
      <c r="E273" s="1" t="str">
        <f t="shared" ca="1" si="195"/>
        <v>Architecture</v>
      </c>
      <c r="F273" s="1">
        <f t="shared" ca="1" si="196"/>
        <v>6</v>
      </c>
      <c r="G273" s="1" t="str">
        <f t="shared" ca="1" si="197"/>
        <v>Architech</v>
      </c>
      <c r="H273" s="1">
        <f t="shared" ca="1" si="198"/>
        <v>3</v>
      </c>
      <c r="I273" s="1">
        <f t="shared" ca="1" si="190"/>
        <v>2</v>
      </c>
      <c r="J273" s="1">
        <f t="shared" ca="1" si="199"/>
        <v>19801</v>
      </c>
      <c r="K273" s="1">
        <f t="shared" ca="1" si="200"/>
        <v>4</v>
      </c>
      <c r="L273" s="1" t="str">
        <f t="shared" ca="1" si="201"/>
        <v>Sarvoday Nagar</v>
      </c>
      <c r="M273" s="1">
        <f t="shared" ref="M273:M336" ca="1" si="227">J273*RANDBETWEEN(3,6)</f>
        <v>118806</v>
      </c>
      <c r="N273" s="1">
        <f t="shared" ca="1" si="202"/>
        <v>34356.854666061932</v>
      </c>
      <c r="O273" s="1">
        <f t="shared" ref="O273:O336" ca="1" si="228">I273*RAND()*J273</f>
        <v>7932.1965126383147</v>
      </c>
      <c r="P273" s="1">
        <f t="shared" ca="1" si="203"/>
        <v>768</v>
      </c>
      <c r="Q273" s="1">
        <f t="shared" ref="Q273:Q336" ca="1" si="229">RAND()*J273*2</f>
        <v>12263.631383622149</v>
      </c>
      <c r="R273">
        <f t="shared" ref="R273:R336" ca="1" si="230">RAND()*J273*1.5</f>
        <v>10839.149552428573</v>
      </c>
      <c r="S273" s="1">
        <f t="shared" ref="S273:S336" ca="1" si="231">M273+O273+R273</f>
        <v>137577.3460650669</v>
      </c>
      <c r="T273" s="1">
        <f t="shared" ref="T273:T336" ca="1" si="232">N273+P273+Q273</f>
        <v>47388.486049684085</v>
      </c>
      <c r="U273" s="1">
        <f t="shared" ref="U273:U336" ca="1" si="233">S273-T273</f>
        <v>90188.860015382816</v>
      </c>
      <c r="X273" s="33">
        <f t="shared" ca="1" si="205"/>
        <v>0</v>
      </c>
      <c r="Y273" s="33">
        <f t="shared" ca="1" si="206"/>
        <v>1</v>
      </c>
      <c r="Z273" s="33"/>
      <c r="AA273" s="33"/>
      <c r="AO273" s="33">
        <f t="shared" ca="1" si="207"/>
        <v>0</v>
      </c>
      <c r="AP273" s="33">
        <f t="shared" ca="1" si="208"/>
        <v>0</v>
      </c>
      <c r="AQ273" s="33">
        <f t="shared" ca="1" si="209"/>
        <v>0</v>
      </c>
      <c r="AR273" s="33">
        <f t="shared" ca="1" si="210"/>
        <v>0</v>
      </c>
      <c r="AS273" s="33">
        <f t="shared" ca="1" si="211"/>
        <v>1</v>
      </c>
      <c r="AT273" s="34">
        <f t="shared" ca="1" si="212"/>
        <v>0</v>
      </c>
      <c r="AU273" s="33"/>
      <c r="AV273" s="1"/>
      <c r="AW273" s="1"/>
      <c r="AX273" s="1"/>
      <c r="AY273" s="1"/>
      <c r="AZ273" s="1"/>
      <c r="BD273" s="34">
        <f ca="1">Table1[[#This Row],[Car Value]]/Table1[[#This Row],[Cars]]</f>
        <v>3966.0982563191574</v>
      </c>
      <c r="BG273" s="34">
        <f t="shared" ca="1" si="213"/>
        <v>0</v>
      </c>
      <c r="BN273" s="16">
        <f ca="1">Table1[[#This Row],[Mortage Value]]/Table1[[#This Row],[Value of House]]</f>
        <v>0.28918450807250418</v>
      </c>
      <c r="BO273" s="1">
        <f t="shared" ca="1" si="204"/>
        <v>0</v>
      </c>
      <c r="BP273" s="1"/>
      <c r="BS273" s="33">
        <f t="shared" ca="1" si="222"/>
        <v>27152</v>
      </c>
      <c r="BT273" s="33">
        <f t="shared" ca="1" si="223"/>
        <v>0</v>
      </c>
      <c r="BU273" s="33">
        <f t="shared" ca="1" si="224"/>
        <v>0</v>
      </c>
      <c r="BV273" s="33">
        <f t="shared" ca="1" si="189"/>
        <v>0</v>
      </c>
      <c r="BW273" s="33">
        <f t="shared" ca="1" si="225"/>
        <v>0</v>
      </c>
      <c r="BX273" s="33">
        <f t="shared" ca="1" si="226"/>
        <v>0</v>
      </c>
      <c r="BZ273" s="33">
        <f t="shared" ca="1" si="214"/>
        <v>0</v>
      </c>
      <c r="CA273" s="33">
        <f t="shared" ca="1" si="215"/>
        <v>0</v>
      </c>
      <c r="CB273" s="33">
        <f t="shared" ca="1" si="216"/>
        <v>0</v>
      </c>
      <c r="CC273" s="33">
        <f t="shared" ca="1" si="217"/>
        <v>0</v>
      </c>
      <c r="CD273" s="33">
        <f t="shared" ca="1" si="218"/>
        <v>27152</v>
      </c>
      <c r="CE273" s="34">
        <f t="shared" ca="1" si="219"/>
        <v>0</v>
      </c>
      <c r="CG273" s="33">
        <f t="shared" ca="1" si="221"/>
        <v>1</v>
      </c>
      <c r="CH273" s="7"/>
      <c r="CJ273" s="34">
        <f t="shared" ca="1" si="220"/>
        <v>29</v>
      </c>
    </row>
    <row r="274" spans="1:88" x14ac:dyDescent="0.25">
      <c r="A274" s="1">
        <f t="shared" ca="1" si="191"/>
        <v>2</v>
      </c>
      <c r="B274" s="1" t="str">
        <f t="shared" ca="1" si="192"/>
        <v>Women</v>
      </c>
      <c r="C274" s="1">
        <f t="shared" ca="1" si="193"/>
        <v>41</v>
      </c>
      <c r="D274" s="1">
        <f t="shared" ca="1" si="194"/>
        <v>4</v>
      </c>
      <c r="E274" s="1" t="str">
        <f t="shared" ca="1" si="195"/>
        <v>IT</v>
      </c>
      <c r="F274" s="1">
        <f t="shared" ca="1" si="196"/>
        <v>6</v>
      </c>
      <c r="G274" s="1" t="str">
        <f t="shared" ca="1" si="197"/>
        <v>Architech</v>
      </c>
      <c r="H274" s="1">
        <f t="shared" ca="1" si="198"/>
        <v>3</v>
      </c>
      <c r="I274" s="1">
        <f t="shared" ca="1" si="190"/>
        <v>1</v>
      </c>
      <c r="J274" s="1">
        <f t="shared" ca="1" si="199"/>
        <v>19987</v>
      </c>
      <c r="K274" s="1">
        <f t="shared" ca="1" si="200"/>
        <v>2</v>
      </c>
      <c r="L274" s="1" t="str">
        <f t="shared" ca="1" si="201"/>
        <v>Tembhipada Road</v>
      </c>
      <c r="M274" s="1">
        <f t="shared" ca="1" si="227"/>
        <v>119922</v>
      </c>
      <c r="N274" s="1">
        <f t="shared" ca="1" si="202"/>
        <v>15180.465445862354</v>
      </c>
      <c r="O274" s="1">
        <f t="shared" ca="1" si="228"/>
        <v>5227.5255447967893</v>
      </c>
      <c r="P274" s="1">
        <f t="shared" ca="1" si="203"/>
        <v>4351</v>
      </c>
      <c r="Q274" s="1">
        <f t="shared" ca="1" si="229"/>
        <v>21154.177802230628</v>
      </c>
      <c r="R274">
        <f t="shared" ca="1" si="230"/>
        <v>17137.304680667854</v>
      </c>
      <c r="S274" s="1">
        <f t="shared" ca="1" si="231"/>
        <v>142286.83022546466</v>
      </c>
      <c r="T274" s="1">
        <f t="shared" ca="1" si="232"/>
        <v>40685.64324809298</v>
      </c>
      <c r="U274" s="1">
        <f t="shared" ca="1" si="233"/>
        <v>101601.18697737168</v>
      </c>
      <c r="X274" s="33">
        <f t="shared" ca="1" si="205"/>
        <v>1</v>
      </c>
      <c r="Y274" s="33">
        <f t="shared" ca="1" si="206"/>
        <v>0</v>
      </c>
      <c r="Z274" s="33"/>
      <c r="AA274" s="33"/>
      <c r="AO274" s="33">
        <f t="shared" ca="1" si="207"/>
        <v>0</v>
      </c>
      <c r="AP274" s="33">
        <f t="shared" ca="1" si="208"/>
        <v>0</v>
      </c>
      <c r="AQ274" s="33">
        <f t="shared" ca="1" si="209"/>
        <v>0</v>
      </c>
      <c r="AR274" s="33">
        <f t="shared" ca="1" si="210"/>
        <v>0</v>
      </c>
      <c r="AS274" s="33">
        <f t="shared" ca="1" si="211"/>
        <v>1</v>
      </c>
      <c r="AT274" s="34">
        <f t="shared" ca="1" si="212"/>
        <v>0</v>
      </c>
      <c r="AU274" s="33"/>
      <c r="AV274" s="1"/>
      <c r="AW274" s="1"/>
      <c r="AX274" s="1"/>
      <c r="AY274" s="1"/>
      <c r="AZ274" s="1"/>
      <c r="BD274" s="34">
        <f ca="1">Table1[[#This Row],[Car Value]]/Table1[[#This Row],[Cars]]</f>
        <v>5227.5255447967893</v>
      </c>
      <c r="BG274" s="34">
        <f t="shared" ca="1" si="213"/>
        <v>0</v>
      </c>
      <c r="BN274" s="16">
        <f ca="1">Table1[[#This Row],[Mortage Value]]/Table1[[#This Row],[Value of House]]</f>
        <v>0.12658615971933718</v>
      </c>
      <c r="BO274" s="1">
        <f t="shared" ca="1" si="204"/>
        <v>1</v>
      </c>
      <c r="BP274" s="1"/>
      <c r="BS274" s="33">
        <f t="shared" ca="1" si="222"/>
        <v>0</v>
      </c>
      <c r="BT274" s="33">
        <f t="shared" ca="1" si="223"/>
        <v>0</v>
      </c>
      <c r="BU274" s="33">
        <f t="shared" ca="1" si="224"/>
        <v>0</v>
      </c>
      <c r="BV274" s="33">
        <f t="shared" ca="1" si="189"/>
        <v>0</v>
      </c>
      <c r="BW274" s="33">
        <f t="shared" ca="1" si="225"/>
        <v>19801</v>
      </c>
      <c r="BX274" s="33">
        <f t="shared" ca="1" si="226"/>
        <v>0</v>
      </c>
      <c r="BZ274" s="33">
        <f t="shared" ca="1" si="214"/>
        <v>0</v>
      </c>
      <c r="CA274" s="33">
        <f t="shared" ca="1" si="215"/>
        <v>0</v>
      </c>
      <c r="CB274" s="33">
        <f t="shared" ca="1" si="216"/>
        <v>0</v>
      </c>
      <c r="CC274" s="33">
        <f t="shared" ca="1" si="217"/>
        <v>0</v>
      </c>
      <c r="CD274" s="33">
        <f t="shared" ca="1" si="218"/>
        <v>19801</v>
      </c>
      <c r="CE274" s="34">
        <f t="shared" ca="1" si="219"/>
        <v>0</v>
      </c>
      <c r="CG274" s="33">
        <f t="shared" ca="1" si="221"/>
        <v>1</v>
      </c>
      <c r="CH274" s="7"/>
      <c r="CJ274" s="34">
        <f t="shared" ca="1" si="220"/>
        <v>40</v>
      </c>
    </row>
    <row r="275" spans="1:88" x14ac:dyDescent="0.25">
      <c r="A275" s="1">
        <f t="shared" ca="1" si="191"/>
        <v>1</v>
      </c>
      <c r="B275" s="1" t="str">
        <f t="shared" ca="1" si="192"/>
        <v>Men</v>
      </c>
      <c r="C275" s="1">
        <f t="shared" ca="1" si="193"/>
        <v>26</v>
      </c>
      <c r="D275" s="1">
        <f t="shared" ca="1" si="194"/>
        <v>1</v>
      </c>
      <c r="E275" s="1" t="str">
        <f t="shared" ca="1" si="195"/>
        <v>Health</v>
      </c>
      <c r="F275" s="1">
        <f t="shared" ca="1" si="196"/>
        <v>5</v>
      </c>
      <c r="G275" s="1" t="str">
        <f t="shared" ca="1" si="197"/>
        <v>Other</v>
      </c>
      <c r="H275" s="1">
        <f t="shared" ca="1" si="198"/>
        <v>3</v>
      </c>
      <c r="I275" s="1">
        <f t="shared" ca="1" si="190"/>
        <v>2</v>
      </c>
      <c r="J275" s="1">
        <f t="shared" ca="1" si="199"/>
        <v>16557</v>
      </c>
      <c r="K275" s="1">
        <f t="shared" ca="1" si="200"/>
        <v>7</v>
      </c>
      <c r="L275" s="1" t="str">
        <f t="shared" ca="1" si="201"/>
        <v>Tank Road</v>
      </c>
      <c r="M275" s="1">
        <f t="shared" ca="1" si="227"/>
        <v>66228</v>
      </c>
      <c r="N275" s="1">
        <f t="shared" ca="1" si="202"/>
        <v>38632.042438217737</v>
      </c>
      <c r="O275" s="1">
        <f t="shared" ca="1" si="228"/>
        <v>18032.156111339504</v>
      </c>
      <c r="P275" s="1">
        <f t="shared" ca="1" si="203"/>
        <v>3563</v>
      </c>
      <c r="Q275" s="1">
        <f t="shared" ca="1" si="229"/>
        <v>12366.686512083712</v>
      </c>
      <c r="R275">
        <f t="shared" ca="1" si="230"/>
        <v>1799.0926574530458</v>
      </c>
      <c r="S275" s="1">
        <f t="shared" ca="1" si="231"/>
        <v>86059.248768792546</v>
      </c>
      <c r="T275" s="1">
        <f t="shared" ca="1" si="232"/>
        <v>54561.728950301447</v>
      </c>
      <c r="U275" s="1">
        <f t="shared" ca="1" si="233"/>
        <v>31497.519818491099</v>
      </c>
      <c r="X275" s="33">
        <f t="shared" ca="1" si="205"/>
        <v>0</v>
      </c>
      <c r="Y275" s="33">
        <f t="shared" ca="1" si="206"/>
        <v>1</v>
      </c>
      <c r="Z275" s="33"/>
      <c r="AA275" s="33"/>
      <c r="AO275" s="33">
        <f t="shared" ca="1" si="207"/>
        <v>0</v>
      </c>
      <c r="AP275" s="33">
        <f t="shared" ca="1" si="208"/>
        <v>1</v>
      </c>
      <c r="AQ275" s="33">
        <f t="shared" ca="1" si="209"/>
        <v>0</v>
      </c>
      <c r="AR275" s="33">
        <f t="shared" ca="1" si="210"/>
        <v>0</v>
      </c>
      <c r="AS275" s="33">
        <f t="shared" ca="1" si="211"/>
        <v>0</v>
      </c>
      <c r="AT275" s="34">
        <f t="shared" ca="1" si="212"/>
        <v>0</v>
      </c>
      <c r="AU275" s="33"/>
      <c r="AV275" s="1"/>
      <c r="AW275" s="1"/>
      <c r="AX275" s="1"/>
      <c r="AY275" s="1"/>
      <c r="AZ275" s="1"/>
      <c r="BD275" s="34">
        <f ca="1">Table1[[#This Row],[Car Value]]/Table1[[#This Row],[Cars]]</f>
        <v>9016.0780556697518</v>
      </c>
      <c r="BG275" s="34">
        <f t="shared" ca="1" si="213"/>
        <v>0</v>
      </c>
      <c r="BN275" s="16">
        <f ca="1">Table1[[#This Row],[Mortage Value]]/Table1[[#This Row],[Value of House]]</f>
        <v>0.58331887476924771</v>
      </c>
      <c r="BO275" s="1">
        <f t="shared" ca="1" si="204"/>
        <v>0</v>
      </c>
      <c r="BP275" s="1"/>
      <c r="BS275" s="33">
        <f t="shared" ca="1" si="222"/>
        <v>0</v>
      </c>
      <c r="BT275" s="33">
        <f t="shared" ca="1" si="223"/>
        <v>0</v>
      </c>
      <c r="BU275" s="33">
        <f t="shared" ca="1" si="224"/>
        <v>0</v>
      </c>
      <c r="BV275" s="33">
        <f t="shared" ca="1" si="189"/>
        <v>0</v>
      </c>
      <c r="BW275" s="33">
        <f t="shared" ca="1" si="225"/>
        <v>0</v>
      </c>
      <c r="BX275" s="33">
        <f t="shared" ca="1" si="226"/>
        <v>0</v>
      </c>
      <c r="BZ275" s="33">
        <f t="shared" ca="1" si="214"/>
        <v>0</v>
      </c>
      <c r="CA275" s="33">
        <f t="shared" ca="1" si="215"/>
        <v>19987</v>
      </c>
      <c r="CB275" s="33">
        <f t="shared" ca="1" si="216"/>
        <v>0</v>
      </c>
      <c r="CC275" s="33">
        <f t="shared" ca="1" si="217"/>
        <v>0</v>
      </c>
      <c r="CD275" s="33">
        <f t="shared" ca="1" si="218"/>
        <v>0</v>
      </c>
      <c r="CE275" s="34">
        <f t="shared" ca="1" si="219"/>
        <v>0</v>
      </c>
      <c r="CG275" s="33">
        <f t="shared" ca="1" si="221"/>
        <v>1</v>
      </c>
      <c r="CH275" s="7"/>
      <c r="CJ275" s="34">
        <f t="shared" ca="1" si="220"/>
        <v>33</v>
      </c>
    </row>
    <row r="276" spans="1:88" x14ac:dyDescent="0.25">
      <c r="A276" s="1">
        <f t="shared" ca="1" si="191"/>
        <v>2</v>
      </c>
      <c r="B276" s="1" t="str">
        <f t="shared" ca="1" si="192"/>
        <v>Women</v>
      </c>
      <c r="C276" s="1">
        <f t="shared" ca="1" si="193"/>
        <v>45</v>
      </c>
      <c r="D276" s="1">
        <f t="shared" ca="1" si="194"/>
        <v>5</v>
      </c>
      <c r="E276" s="1" t="str">
        <f t="shared" ca="1" si="195"/>
        <v xml:space="preserve">General work </v>
      </c>
      <c r="F276" s="1">
        <f t="shared" ca="1" si="196"/>
        <v>4</v>
      </c>
      <c r="G276" s="1" t="str">
        <f t="shared" ca="1" si="197"/>
        <v>IT Engineering</v>
      </c>
      <c r="H276" s="1">
        <f t="shared" ca="1" si="198"/>
        <v>0</v>
      </c>
      <c r="I276" s="1">
        <f t="shared" ca="1" si="190"/>
        <v>2</v>
      </c>
      <c r="J276" s="1">
        <f t="shared" ca="1" si="199"/>
        <v>32300</v>
      </c>
      <c r="K276" s="1">
        <f t="shared" ca="1" si="200"/>
        <v>2</v>
      </c>
      <c r="L276" s="1" t="str">
        <f t="shared" ca="1" si="201"/>
        <v>Tembhipada Road</v>
      </c>
      <c r="M276" s="1">
        <f t="shared" ca="1" si="227"/>
        <v>193800</v>
      </c>
      <c r="N276" s="1">
        <f t="shared" ca="1" si="202"/>
        <v>184967.13148841311</v>
      </c>
      <c r="O276" s="1">
        <f t="shared" ca="1" si="228"/>
        <v>56870.576333655292</v>
      </c>
      <c r="P276" s="1">
        <f t="shared" ca="1" si="203"/>
        <v>4975</v>
      </c>
      <c r="Q276" s="1">
        <f t="shared" ca="1" si="229"/>
        <v>23067.338644688876</v>
      </c>
      <c r="R276">
        <f t="shared" ca="1" si="230"/>
        <v>36715.745290014995</v>
      </c>
      <c r="S276" s="1">
        <f t="shared" ca="1" si="231"/>
        <v>287386.32162367029</v>
      </c>
      <c r="T276" s="1">
        <f t="shared" ca="1" si="232"/>
        <v>213009.47013310198</v>
      </c>
      <c r="U276" s="1">
        <f t="shared" ca="1" si="233"/>
        <v>74376.851490568311</v>
      </c>
      <c r="X276" s="33">
        <f t="shared" ca="1" si="205"/>
        <v>1</v>
      </c>
      <c r="Y276" s="33">
        <f t="shared" ca="1" si="206"/>
        <v>0</v>
      </c>
      <c r="Z276" s="33"/>
      <c r="AA276" s="33"/>
      <c r="AO276" s="33">
        <f t="shared" ca="1" si="207"/>
        <v>0</v>
      </c>
      <c r="AP276" s="33">
        <f t="shared" ca="1" si="208"/>
        <v>0</v>
      </c>
      <c r="AQ276" s="33">
        <f t="shared" ca="1" si="209"/>
        <v>1</v>
      </c>
      <c r="AR276" s="33">
        <f t="shared" ca="1" si="210"/>
        <v>0</v>
      </c>
      <c r="AS276" s="33">
        <f t="shared" ca="1" si="211"/>
        <v>0</v>
      </c>
      <c r="AT276" s="34">
        <f t="shared" ca="1" si="212"/>
        <v>0</v>
      </c>
      <c r="AU276" s="33"/>
      <c r="AV276" s="1"/>
      <c r="AW276" s="1"/>
      <c r="AX276" s="1"/>
      <c r="AY276" s="1"/>
      <c r="AZ276" s="1"/>
      <c r="BD276" s="34">
        <f ca="1">Table1[[#This Row],[Car Value]]/Table1[[#This Row],[Cars]]</f>
        <v>28435.288166827646</v>
      </c>
      <c r="BG276" s="34">
        <f t="shared" ca="1" si="213"/>
        <v>0</v>
      </c>
      <c r="BN276" s="16">
        <f ca="1">Table1[[#This Row],[Mortage Value]]/Table1[[#This Row],[Value of House]]</f>
        <v>0.95442276309810692</v>
      </c>
      <c r="BO276" s="1">
        <f t="shared" ca="1" si="204"/>
        <v>0</v>
      </c>
      <c r="BP276" s="1"/>
      <c r="BS276" s="33">
        <f t="shared" ca="1" si="222"/>
        <v>0</v>
      </c>
      <c r="BT276" s="33">
        <f t="shared" ca="1" si="223"/>
        <v>16557</v>
      </c>
      <c r="BU276" s="33">
        <f t="shared" ca="1" si="224"/>
        <v>0</v>
      </c>
      <c r="BV276" s="33">
        <f t="shared" ca="1" si="189"/>
        <v>0</v>
      </c>
      <c r="BW276" s="33">
        <f t="shared" ca="1" si="225"/>
        <v>0</v>
      </c>
      <c r="BX276" s="33">
        <f t="shared" ca="1" si="226"/>
        <v>0</v>
      </c>
      <c r="BZ276" s="33">
        <f t="shared" ca="1" si="214"/>
        <v>0</v>
      </c>
      <c r="CA276" s="33">
        <f t="shared" ca="1" si="215"/>
        <v>0</v>
      </c>
      <c r="CB276" s="33">
        <f t="shared" ca="1" si="216"/>
        <v>16557</v>
      </c>
      <c r="CC276" s="33">
        <f t="shared" ca="1" si="217"/>
        <v>0</v>
      </c>
      <c r="CD276" s="33">
        <f t="shared" ca="1" si="218"/>
        <v>0</v>
      </c>
      <c r="CE276" s="34">
        <f t="shared" ca="1" si="219"/>
        <v>0</v>
      </c>
      <c r="CG276" s="33">
        <f t="shared" ca="1" si="221"/>
        <v>1</v>
      </c>
      <c r="CH276" s="7"/>
      <c r="CJ276" s="34">
        <f t="shared" ca="1" si="220"/>
        <v>41</v>
      </c>
    </row>
    <row r="277" spans="1:88" x14ac:dyDescent="0.25">
      <c r="A277" s="1">
        <f t="shared" ca="1" si="191"/>
        <v>2</v>
      </c>
      <c r="B277" s="1" t="str">
        <f t="shared" ca="1" si="192"/>
        <v>Women</v>
      </c>
      <c r="C277" s="1">
        <f t="shared" ca="1" si="193"/>
        <v>43</v>
      </c>
      <c r="D277" s="1">
        <f t="shared" ca="1" si="194"/>
        <v>1</v>
      </c>
      <c r="E277" s="1" t="str">
        <f t="shared" ca="1" si="195"/>
        <v>Health</v>
      </c>
      <c r="F277" s="1">
        <f t="shared" ca="1" si="196"/>
        <v>2</v>
      </c>
      <c r="G277" s="1" t="str">
        <f t="shared" ca="1" si="197"/>
        <v>Civil Engineering</v>
      </c>
      <c r="H277" s="1">
        <f t="shared" ca="1" si="198"/>
        <v>2</v>
      </c>
      <c r="I277" s="1">
        <f t="shared" ca="1" si="190"/>
        <v>2</v>
      </c>
      <c r="J277" s="1">
        <f t="shared" ca="1" si="199"/>
        <v>26212</v>
      </c>
      <c r="K277" s="1">
        <f t="shared" ca="1" si="200"/>
        <v>4</v>
      </c>
      <c r="L277" s="1" t="str">
        <f t="shared" ca="1" si="201"/>
        <v>Sarvoday Nagar</v>
      </c>
      <c r="M277" s="1">
        <f t="shared" ca="1" si="227"/>
        <v>104848</v>
      </c>
      <c r="N277" s="1">
        <f t="shared" ca="1" si="202"/>
        <v>759.13271273245346</v>
      </c>
      <c r="O277" s="1">
        <f t="shared" ca="1" si="228"/>
        <v>30534.879288224332</v>
      </c>
      <c r="P277" s="1">
        <f t="shared" ca="1" si="203"/>
        <v>21539</v>
      </c>
      <c r="Q277" s="1">
        <f t="shared" ca="1" si="229"/>
        <v>44867.681994515398</v>
      </c>
      <c r="R277">
        <f t="shared" ca="1" si="230"/>
        <v>36822.271784941586</v>
      </c>
      <c r="S277" s="1">
        <f t="shared" ca="1" si="231"/>
        <v>172205.15107316591</v>
      </c>
      <c r="T277" s="1">
        <f t="shared" ca="1" si="232"/>
        <v>67165.81470724786</v>
      </c>
      <c r="U277" s="1">
        <f t="shared" ca="1" si="233"/>
        <v>105039.33636591805</v>
      </c>
      <c r="X277" s="33">
        <f t="shared" ca="1" si="205"/>
        <v>0</v>
      </c>
      <c r="Y277" s="33">
        <f t="shared" ca="1" si="206"/>
        <v>1</v>
      </c>
      <c r="Z277" s="33"/>
      <c r="AA277" s="33"/>
      <c r="AO277" s="33">
        <f t="shared" ca="1" si="207"/>
        <v>0</v>
      </c>
      <c r="AP277" s="33">
        <f t="shared" ca="1" si="208"/>
        <v>0</v>
      </c>
      <c r="AQ277" s="33">
        <f t="shared" ca="1" si="209"/>
        <v>0</v>
      </c>
      <c r="AR277" s="33">
        <f t="shared" ca="1" si="210"/>
        <v>0</v>
      </c>
      <c r="AS277" s="33">
        <f t="shared" ca="1" si="211"/>
        <v>0</v>
      </c>
      <c r="AT277" s="34">
        <f t="shared" ca="1" si="212"/>
        <v>0</v>
      </c>
      <c r="AU277" s="33"/>
      <c r="AV277" s="1"/>
      <c r="AW277" s="1"/>
      <c r="AX277" s="1"/>
      <c r="AY277" s="1"/>
      <c r="AZ277" s="1"/>
      <c r="BD277" s="34">
        <f ca="1">Table1[[#This Row],[Car Value]]/Table1[[#This Row],[Cars]]</f>
        <v>15267.439644112166</v>
      </c>
      <c r="BG277" s="34">
        <f t="shared" ca="1" si="213"/>
        <v>0</v>
      </c>
      <c r="BN277" s="16">
        <f ca="1">Table1[[#This Row],[Mortage Value]]/Table1[[#This Row],[Value of House]]</f>
        <v>7.2403165795480451E-3</v>
      </c>
      <c r="BO277" s="1">
        <f t="shared" ca="1" si="204"/>
        <v>1</v>
      </c>
      <c r="BP277" s="1"/>
      <c r="BS277" s="33">
        <f t="shared" ca="1" si="222"/>
        <v>0</v>
      </c>
      <c r="BT277" s="33">
        <f t="shared" ca="1" si="223"/>
        <v>0</v>
      </c>
      <c r="BU277" s="33">
        <f t="shared" ca="1" si="224"/>
        <v>0</v>
      </c>
      <c r="BV277" s="33">
        <f t="shared" ref="BV277:BV340" ca="1" si="234">IF(L276="Bhandup Station Road",J276,0)</f>
        <v>0</v>
      </c>
      <c r="BW277" s="33">
        <f t="shared" ca="1" si="225"/>
        <v>0</v>
      </c>
      <c r="BX277" s="33">
        <f t="shared" ca="1" si="226"/>
        <v>0</v>
      </c>
      <c r="BZ277" s="33">
        <f t="shared" ca="1" si="214"/>
        <v>0</v>
      </c>
      <c r="CA277" s="33">
        <f t="shared" ca="1" si="215"/>
        <v>0</v>
      </c>
      <c r="CB277" s="33">
        <f t="shared" ca="1" si="216"/>
        <v>0</v>
      </c>
      <c r="CC277" s="33">
        <f t="shared" ca="1" si="217"/>
        <v>0</v>
      </c>
      <c r="CD277" s="33">
        <f t="shared" ca="1" si="218"/>
        <v>0</v>
      </c>
      <c r="CE277" s="34">
        <f t="shared" ca="1" si="219"/>
        <v>0</v>
      </c>
      <c r="CG277" s="33">
        <f t="shared" ca="1" si="221"/>
        <v>1</v>
      </c>
      <c r="CH277" s="7"/>
      <c r="CJ277" s="34">
        <f t="shared" ca="1" si="220"/>
        <v>26</v>
      </c>
    </row>
    <row r="278" spans="1:88" x14ac:dyDescent="0.25">
      <c r="A278" s="1">
        <f t="shared" ca="1" si="191"/>
        <v>2</v>
      </c>
      <c r="B278" s="1" t="str">
        <f t="shared" ca="1" si="192"/>
        <v>Women</v>
      </c>
      <c r="C278" s="1">
        <f t="shared" ca="1" si="193"/>
        <v>40</v>
      </c>
      <c r="D278" s="1">
        <f t="shared" ca="1" si="194"/>
        <v>1</v>
      </c>
      <c r="E278" s="1" t="str">
        <f t="shared" ca="1" si="195"/>
        <v>Health</v>
      </c>
      <c r="F278" s="1">
        <f t="shared" ca="1" si="196"/>
        <v>3</v>
      </c>
      <c r="G278" s="1" t="str">
        <f t="shared" ca="1" si="197"/>
        <v>B.ED</v>
      </c>
      <c r="H278" s="1">
        <f t="shared" ca="1" si="198"/>
        <v>3</v>
      </c>
      <c r="I278" s="1">
        <f t="shared" ca="1" si="190"/>
        <v>2</v>
      </c>
      <c r="J278" s="1">
        <f t="shared" ca="1" si="199"/>
        <v>31246</v>
      </c>
      <c r="K278" s="1">
        <f t="shared" ca="1" si="200"/>
        <v>2</v>
      </c>
      <c r="L278" s="1" t="str">
        <f t="shared" ca="1" si="201"/>
        <v>Tembhipada Road</v>
      </c>
      <c r="M278" s="1">
        <f t="shared" ca="1" si="227"/>
        <v>124984</v>
      </c>
      <c r="N278" s="1">
        <f t="shared" ca="1" si="202"/>
        <v>3119.4379051713158</v>
      </c>
      <c r="O278" s="1">
        <f t="shared" ca="1" si="228"/>
        <v>24451.965871016473</v>
      </c>
      <c r="P278" s="1">
        <f t="shared" ca="1" si="203"/>
        <v>15040</v>
      </c>
      <c r="Q278" s="1">
        <f t="shared" ca="1" si="229"/>
        <v>38887.290530099839</v>
      </c>
      <c r="R278">
        <f t="shared" ca="1" si="230"/>
        <v>18044.487926890884</v>
      </c>
      <c r="S278" s="1">
        <f t="shared" ca="1" si="231"/>
        <v>167480.45379790734</v>
      </c>
      <c r="T278" s="1">
        <f t="shared" ca="1" si="232"/>
        <v>57046.728435271158</v>
      </c>
      <c r="U278" s="1">
        <f t="shared" ca="1" si="233"/>
        <v>110433.72536263618</v>
      </c>
      <c r="X278" s="33">
        <f t="shared" ca="1" si="205"/>
        <v>0</v>
      </c>
      <c r="Y278" s="33">
        <f t="shared" ca="1" si="206"/>
        <v>1</v>
      </c>
      <c r="Z278" s="33"/>
      <c r="AA278" s="33"/>
      <c r="AO278" s="33">
        <f t="shared" ca="1" si="207"/>
        <v>0</v>
      </c>
      <c r="AP278" s="33">
        <f t="shared" ca="1" si="208"/>
        <v>0</v>
      </c>
      <c r="AQ278" s="33">
        <f t="shared" ca="1" si="209"/>
        <v>1</v>
      </c>
      <c r="AR278" s="33">
        <f t="shared" ca="1" si="210"/>
        <v>0</v>
      </c>
      <c r="AS278" s="33">
        <f t="shared" ca="1" si="211"/>
        <v>0</v>
      </c>
      <c r="AT278" s="34">
        <f t="shared" ca="1" si="212"/>
        <v>0</v>
      </c>
      <c r="AU278" s="33"/>
      <c r="AV278" s="1"/>
      <c r="AW278" s="1"/>
      <c r="AX278" s="1"/>
      <c r="AY278" s="1"/>
      <c r="AZ278" s="1"/>
      <c r="BD278" s="34">
        <f ca="1">Table1[[#This Row],[Car Value]]/Table1[[#This Row],[Cars]]</f>
        <v>12225.982935508237</v>
      </c>
      <c r="BG278" s="34">
        <f t="shared" ca="1" si="213"/>
        <v>0</v>
      </c>
      <c r="BN278" s="16">
        <f ca="1">Table1[[#This Row],[Mortage Value]]/Table1[[#This Row],[Value of House]]</f>
        <v>2.4958697954708731E-2</v>
      </c>
      <c r="BO278" s="1">
        <f t="shared" ca="1" si="204"/>
        <v>1</v>
      </c>
      <c r="BP278" s="1"/>
      <c r="BS278" s="33">
        <f t="shared" ca="1" si="222"/>
        <v>0</v>
      </c>
      <c r="BT278" s="33">
        <f t="shared" ca="1" si="223"/>
        <v>0</v>
      </c>
      <c r="BU278" s="33">
        <f t="shared" ca="1" si="224"/>
        <v>0</v>
      </c>
      <c r="BV278" s="33">
        <f t="shared" ca="1" si="234"/>
        <v>0</v>
      </c>
      <c r="BW278" s="33">
        <f t="shared" ca="1" si="225"/>
        <v>26212</v>
      </c>
      <c r="BX278" s="33">
        <f t="shared" ca="1" si="226"/>
        <v>0</v>
      </c>
      <c r="BZ278" s="33">
        <f t="shared" ca="1" si="214"/>
        <v>0</v>
      </c>
      <c r="CA278" s="33">
        <f t="shared" ca="1" si="215"/>
        <v>0</v>
      </c>
      <c r="CB278" s="33">
        <f t="shared" ca="1" si="216"/>
        <v>26212</v>
      </c>
      <c r="CC278" s="33">
        <f t="shared" ca="1" si="217"/>
        <v>0</v>
      </c>
      <c r="CD278" s="33">
        <f t="shared" ca="1" si="218"/>
        <v>0</v>
      </c>
      <c r="CE278" s="34">
        <f t="shared" ca="1" si="219"/>
        <v>0</v>
      </c>
      <c r="CG278" s="33">
        <f t="shared" ca="1" si="221"/>
        <v>1</v>
      </c>
      <c r="CH278" s="7"/>
      <c r="CJ278" s="34">
        <f t="shared" ca="1" si="220"/>
        <v>45</v>
      </c>
    </row>
    <row r="279" spans="1:88" x14ac:dyDescent="0.25">
      <c r="A279" s="1">
        <f t="shared" ca="1" si="191"/>
        <v>1</v>
      </c>
      <c r="B279" s="1" t="str">
        <f t="shared" ca="1" si="192"/>
        <v>Men</v>
      </c>
      <c r="C279" s="1">
        <f t="shared" ca="1" si="193"/>
        <v>44</v>
      </c>
      <c r="D279" s="1">
        <f t="shared" ca="1" si="194"/>
        <v>6</v>
      </c>
      <c r="E279" s="1" t="str">
        <f t="shared" ca="1" si="195"/>
        <v>Architecture</v>
      </c>
      <c r="F279" s="1">
        <f t="shared" ca="1" si="196"/>
        <v>4</v>
      </c>
      <c r="G279" s="1" t="str">
        <f t="shared" ca="1" si="197"/>
        <v>IT Engineering</v>
      </c>
      <c r="H279" s="1">
        <f t="shared" ca="1" si="198"/>
        <v>4</v>
      </c>
      <c r="I279" s="1">
        <f t="shared" ca="1" si="190"/>
        <v>1</v>
      </c>
      <c r="J279" s="1">
        <f t="shared" ca="1" si="199"/>
        <v>19743</v>
      </c>
      <c r="K279" s="1">
        <f t="shared" ca="1" si="200"/>
        <v>4</v>
      </c>
      <c r="L279" s="1" t="str">
        <f t="shared" ca="1" si="201"/>
        <v>Sarvoday Nagar</v>
      </c>
      <c r="M279" s="1">
        <f t="shared" ca="1" si="227"/>
        <v>78972</v>
      </c>
      <c r="N279" s="1">
        <f t="shared" ca="1" si="202"/>
        <v>23524.551356791344</v>
      </c>
      <c r="O279" s="1">
        <f t="shared" ca="1" si="228"/>
        <v>18811.866236804388</v>
      </c>
      <c r="P279" s="1">
        <f t="shared" ca="1" si="203"/>
        <v>10506</v>
      </c>
      <c r="Q279" s="1">
        <f t="shared" ca="1" si="229"/>
        <v>34797.921293424981</v>
      </c>
      <c r="R279">
        <f t="shared" ca="1" si="230"/>
        <v>8160.450996359581</v>
      </c>
      <c r="S279" s="1">
        <f t="shared" ca="1" si="231"/>
        <v>105944.31723316397</v>
      </c>
      <c r="T279" s="1">
        <f t="shared" ca="1" si="232"/>
        <v>68828.472650216325</v>
      </c>
      <c r="U279" s="1">
        <f t="shared" ca="1" si="233"/>
        <v>37115.84458294764</v>
      </c>
      <c r="X279" s="33">
        <f t="shared" ca="1" si="205"/>
        <v>0</v>
      </c>
      <c r="Y279" s="33">
        <f t="shared" ca="1" si="206"/>
        <v>1</v>
      </c>
      <c r="Z279" s="33"/>
      <c r="AA279" s="33"/>
      <c r="AO279" s="33">
        <f t="shared" ca="1" si="207"/>
        <v>0</v>
      </c>
      <c r="AP279" s="33">
        <f t="shared" ca="1" si="208"/>
        <v>0</v>
      </c>
      <c r="AQ279" s="33">
        <f t="shared" ca="1" si="209"/>
        <v>1</v>
      </c>
      <c r="AR279" s="33">
        <f t="shared" ca="1" si="210"/>
        <v>0</v>
      </c>
      <c r="AS279" s="33">
        <f t="shared" ca="1" si="211"/>
        <v>0</v>
      </c>
      <c r="AT279" s="34">
        <f t="shared" ca="1" si="212"/>
        <v>0</v>
      </c>
      <c r="AU279" s="33"/>
      <c r="AV279" s="1"/>
      <c r="AW279" s="1"/>
      <c r="AX279" s="1"/>
      <c r="AY279" s="1"/>
      <c r="AZ279" s="1"/>
      <c r="BD279" s="34">
        <f ca="1">Table1[[#This Row],[Car Value]]/Table1[[#This Row],[Cars]]</f>
        <v>18811.866236804388</v>
      </c>
      <c r="BG279" s="34">
        <f t="shared" ca="1" si="213"/>
        <v>0</v>
      </c>
      <c r="BN279" s="16">
        <f ca="1">Table1[[#This Row],[Mortage Value]]/Table1[[#This Row],[Value of House]]</f>
        <v>0.29788471048968423</v>
      </c>
      <c r="BO279" s="1">
        <f t="shared" ca="1" si="204"/>
        <v>0</v>
      </c>
      <c r="BP279" s="1"/>
      <c r="BS279" s="33">
        <f t="shared" ca="1" si="222"/>
        <v>0</v>
      </c>
      <c r="BT279" s="33">
        <f t="shared" ca="1" si="223"/>
        <v>0</v>
      </c>
      <c r="BU279" s="33">
        <f t="shared" ca="1" si="224"/>
        <v>0</v>
      </c>
      <c r="BV279" s="33">
        <f t="shared" ca="1" si="234"/>
        <v>0</v>
      </c>
      <c r="BW279" s="33">
        <f t="shared" ca="1" si="225"/>
        <v>0</v>
      </c>
      <c r="BX279" s="33">
        <f t="shared" ca="1" si="226"/>
        <v>0</v>
      </c>
      <c r="BZ279" s="33">
        <f t="shared" ca="1" si="214"/>
        <v>0</v>
      </c>
      <c r="CA279" s="33">
        <f t="shared" ca="1" si="215"/>
        <v>0</v>
      </c>
      <c r="CB279" s="33">
        <f t="shared" ca="1" si="216"/>
        <v>31246</v>
      </c>
      <c r="CC279" s="33">
        <f t="shared" ca="1" si="217"/>
        <v>0</v>
      </c>
      <c r="CD279" s="33">
        <f t="shared" ca="1" si="218"/>
        <v>0</v>
      </c>
      <c r="CE279" s="34">
        <f t="shared" ca="1" si="219"/>
        <v>0</v>
      </c>
      <c r="CG279" s="33">
        <f t="shared" ca="1" si="221"/>
        <v>1</v>
      </c>
      <c r="CH279" s="7"/>
      <c r="CJ279" s="34">
        <f t="shared" ca="1" si="220"/>
        <v>43</v>
      </c>
    </row>
    <row r="280" spans="1:88" x14ac:dyDescent="0.25">
      <c r="A280" s="1">
        <f t="shared" ca="1" si="191"/>
        <v>1</v>
      </c>
      <c r="B280" s="1" t="str">
        <f t="shared" ca="1" si="192"/>
        <v>Men</v>
      </c>
      <c r="C280" s="1">
        <f t="shared" ca="1" si="193"/>
        <v>29</v>
      </c>
      <c r="D280" s="1">
        <f t="shared" ca="1" si="194"/>
        <v>5</v>
      </c>
      <c r="E280" s="1" t="str">
        <f t="shared" ca="1" si="195"/>
        <v xml:space="preserve">General work </v>
      </c>
      <c r="F280" s="1">
        <f t="shared" ca="1" si="196"/>
        <v>5</v>
      </c>
      <c r="G280" s="1" t="str">
        <f t="shared" ca="1" si="197"/>
        <v>Other</v>
      </c>
      <c r="H280" s="1">
        <f t="shared" ca="1" si="198"/>
        <v>0</v>
      </c>
      <c r="I280" s="1">
        <f t="shared" ca="1" si="190"/>
        <v>2</v>
      </c>
      <c r="J280" s="1">
        <f t="shared" ca="1" si="199"/>
        <v>19245</v>
      </c>
      <c r="K280" s="1">
        <f t="shared" ca="1" si="200"/>
        <v>6</v>
      </c>
      <c r="L280" s="1" t="str">
        <f t="shared" ca="1" si="201"/>
        <v>Bhandup Station road</v>
      </c>
      <c r="M280" s="1">
        <f t="shared" ca="1" si="227"/>
        <v>57735</v>
      </c>
      <c r="N280" s="1">
        <f t="shared" ca="1" si="202"/>
        <v>1926.5395583087288</v>
      </c>
      <c r="O280" s="1">
        <f t="shared" ca="1" si="228"/>
        <v>34509.771965456413</v>
      </c>
      <c r="P280" s="1">
        <f t="shared" ca="1" si="203"/>
        <v>15620</v>
      </c>
      <c r="Q280" s="1">
        <f t="shared" ca="1" si="229"/>
        <v>31477.425994252721</v>
      </c>
      <c r="R280">
        <f t="shared" ca="1" si="230"/>
        <v>25773.290353381795</v>
      </c>
      <c r="S280" s="1">
        <f t="shared" ca="1" si="231"/>
        <v>118018.0623188382</v>
      </c>
      <c r="T280" s="1">
        <f t="shared" ca="1" si="232"/>
        <v>49023.965552561451</v>
      </c>
      <c r="U280" s="1">
        <f t="shared" ca="1" si="233"/>
        <v>68994.096766276751</v>
      </c>
      <c r="X280" s="33">
        <f t="shared" ca="1" si="205"/>
        <v>1</v>
      </c>
      <c r="Y280" s="33">
        <f t="shared" ca="1" si="206"/>
        <v>0</v>
      </c>
      <c r="Z280" s="33"/>
      <c r="AA280" s="33"/>
      <c r="AO280" s="33">
        <f t="shared" ca="1" si="207"/>
        <v>0</v>
      </c>
      <c r="AP280" s="33">
        <f t="shared" ca="1" si="208"/>
        <v>0</v>
      </c>
      <c r="AQ280" s="33">
        <f t="shared" ca="1" si="209"/>
        <v>0</v>
      </c>
      <c r="AR280" s="33">
        <f t="shared" ca="1" si="210"/>
        <v>0</v>
      </c>
      <c r="AS280" s="33">
        <f t="shared" ca="1" si="211"/>
        <v>1</v>
      </c>
      <c r="AT280" s="34">
        <f t="shared" ca="1" si="212"/>
        <v>0</v>
      </c>
      <c r="AU280" s="33"/>
      <c r="AV280" s="1"/>
      <c r="AW280" s="1"/>
      <c r="AX280" s="1"/>
      <c r="AY280" s="1"/>
      <c r="AZ280" s="1"/>
      <c r="BD280" s="34">
        <f ca="1">Table1[[#This Row],[Car Value]]/Table1[[#This Row],[Cars]]</f>
        <v>17254.885982728207</v>
      </c>
      <c r="BG280" s="34">
        <f t="shared" ca="1" si="213"/>
        <v>0</v>
      </c>
      <c r="BN280" s="16">
        <f ca="1">Table1[[#This Row],[Mortage Value]]/Table1[[#This Row],[Value of House]]</f>
        <v>3.3368659535961354E-2</v>
      </c>
      <c r="BO280" s="1">
        <f t="shared" ca="1" si="204"/>
        <v>1</v>
      </c>
      <c r="BP280" s="1"/>
      <c r="BS280" s="33">
        <f t="shared" ca="1" si="222"/>
        <v>0</v>
      </c>
      <c r="BT280" s="33">
        <f t="shared" ca="1" si="223"/>
        <v>0</v>
      </c>
      <c r="BU280" s="33">
        <f t="shared" ca="1" si="224"/>
        <v>0</v>
      </c>
      <c r="BV280" s="33">
        <f t="shared" ca="1" si="234"/>
        <v>0</v>
      </c>
      <c r="BW280" s="33">
        <f t="shared" ca="1" si="225"/>
        <v>19743</v>
      </c>
      <c r="BX280" s="33">
        <f t="shared" ca="1" si="226"/>
        <v>0</v>
      </c>
      <c r="BZ280" s="33">
        <f t="shared" ca="1" si="214"/>
        <v>0</v>
      </c>
      <c r="CA280" s="33">
        <f t="shared" ca="1" si="215"/>
        <v>0</v>
      </c>
      <c r="CB280" s="33">
        <f t="shared" ca="1" si="216"/>
        <v>0</v>
      </c>
      <c r="CC280" s="33">
        <f t="shared" ca="1" si="217"/>
        <v>0</v>
      </c>
      <c r="CD280" s="33">
        <f t="shared" ca="1" si="218"/>
        <v>19743</v>
      </c>
      <c r="CE280" s="34">
        <f t="shared" ca="1" si="219"/>
        <v>0</v>
      </c>
      <c r="CG280" s="33">
        <f t="shared" ca="1" si="221"/>
        <v>1</v>
      </c>
      <c r="CH280" s="7"/>
      <c r="CJ280" s="34">
        <f t="shared" ca="1" si="220"/>
        <v>40</v>
      </c>
    </row>
    <row r="281" spans="1:88" x14ac:dyDescent="0.25">
      <c r="A281" s="1">
        <f t="shared" ca="1" si="191"/>
        <v>2</v>
      </c>
      <c r="B281" s="1" t="str">
        <f t="shared" ca="1" si="192"/>
        <v>Women</v>
      </c>
      <c r="C281" s="1">
        <f t="shared" ca="1" si="193"/>
        <v>28</v>
      </c>
      <c r="D281" s="1">
        <f t="shared" ca="1" si="194"/>
        <v>5</v>
      </c>
      <c r="E281" s="1" t="str">
        <f t="shared" ca="1" si="195"/>
        <v xml:space="preserve">General work </v>
      </c>
      <c r="F281" s="1">
        <f t="shared" ca="1" si="196"/>
        <v>5</v>
      </c>
      <c r="G281" s="1" t="str">
        <f t="shared" ca="1" si="197"/>
        <v>Other</v>
      </c>
      <c r="H281" s="1">
        <f t="shared" ca="1" si="198"/>
        <v>1</v>
      </c>
      <c r="I281" s="1">
        <f t="shared" ca="1" si="190"/>
        <v>1</v>
      </c>
      <c r="J281" s="1">
        <f t="shared" ca="1" si="199"/>
        <v>32172</v>
      </c>
      <c r="K281" s="1">
        <f t="shared" ca="1" si="200"/>
        <v>4</v>
      </c>
      <c r="L281" s="1" t="str">
        <f t="shared" ca="1" si="201"/>
        <v>Sarvoday Nagar</v>
      </c>
      <c r="M281" s="1">
        <f t="shared" ca="1" si="227"/>
        <v>128688</v>
      </c>
      <c r="N281" s="1">
        <f t="shared" ca="1" si="202"/>
        <v>100598.72000353184</v>
      </c>
      <c r="O281" s="1">
        <f t="shared" ca="1" si="228"/>
        <v>18745.120384109538</v>
      </c>
      <c r="P281" s="1">
        <f t="shared" ca="1" si="203"/>
        <v>8047</v>
      </c>
      <c r="Q281" s="1">
        <f t="shared" ca="1" si="229"/>
        <v>39453.547176570406</v>
      </c>
      <c r="R281">
        <f t="shared" ca="1" si="230"/>
        <v>17232.212344477615</v>
      </c>
      <c r="S281" s="1">
        <f t="shared" ca="1" si="231"/>
        <v>164665.33272858715</v>
      </c>
      <c r="T281" s="1">
        <f t="shared" ca="1" si="232"/>
        <v>148099.26718010224</v>
      </c>
      <c r="U281" s="1">
        <f t="shared" ca="1" si="233"/>
        <v>16566.065548484912</v>
      </c>
      <c r="X281" s="33">
        <f t="shared" ca="1" si="205"/>
        <v>1</v>
      </c>
      <c r="Y281" s="33">
        <f t="shared" ca="1" si="206"/>
        <v>0</v>
      </c>
      <c r="Z281" s="33"/>
      <c r="AA281" s="33"/>
      <c r="AO281" s="33">
        <f t="shared" ca="1" si="207"/>
        <v>0</v>
      </c>
      <c r="AP281" s="33">
        <f t="shared" ca="1" si="208"/>
        <v>0</v>
      </c>
      <c r="AQ281" s="33">
        <f t="shared" ca="1" si="209"/>
        <v>0</v>
      </c>
      <c r="AR281" s="33">
        <f t="shared" ca="1" si="210"/>
        <v>0</v>
      </c>
      <c r="AS281" s="33">
        <f t="shared" ca="1" si="211"/>
        <v>0</v>
      </c>
      <c r="AT281" s="34">
        <f t="shared" ca="1" si="212"/>
        <v>0</v>
      </c>
      <c r="AU281" s="33"/>
      <c r="AV281" s="1"/>
      <c r="AW281" s="1"/>
      <c r="AX281" s="1"/>
      <c r="AY281" s="1"/>
      <c r="AZ281" s="1"/>
      <c r="BD281" s="34">
        <f ca="1">Table1[[#This Row],[Car Value]]/Table1[[#This Row],[Cars]]</f>
        <v>18745.120384109538</v>
      </c>
      <c r="BG281" s="34">
        <f t="shared" ca="1" si="213"/>
        <v>0</v>
      </c>
      <c r="BN281" s="16">
        <f ca="1">Table1[[#This Row],[Mortage Value]]/Table1[[#This Row],[Value of House]]</f>
        <v>0.78172572425969666</v>
      </c>
      <c r="BO281" s="1">
        <f t="shared" ca="1" si="204"/>
        <v>0</v>
      </c>
      <c r="BP281" s="1"/>
      <c r="BS281" s="33">
        <f t="shared" ca="1" si="222"/>
        <v>0</v>
      </c>
      <c r="BT281" s="33">
        <f t="shared" ca="1" si="223"/>
        <v>0</v>
      </c>
      <c r="BU281" s="33">
        <f t="shared" ca="1" si="224"/>
        <v>0</v>
      </c>
      <c r="BV281" s="33">
        <f t="shared" ca="1" si="234"/>
        <v>19245</v>
      </c>
      <c r="BW281" s="33">
        <f t="shared" ca="1" si="225"/>
        <v>0</v>
      </c>
      <c r="BX281" s="33">
        <f t="shared" ca="1" si="226"/>
        <v>0</v>
      </c>
      <c r="BZ281" s="33">
        <f t="shared" ca="1" si="214"/>
        <v>0</v>
      </c>
      <c r="CA281" s="33">
        <f t="shared" ca="1" si="215"/>
        <v>0</v>
      </c>
      <c r="CB281" s="33">
        <f t="shared" ca="1" si="216"/>
        <v>0</v>
      </c>
      <c r="CC281" s="33">
        <f t="shared" ca="1" si="217"/>
        <v>0</v>
      </c>
      <c r="CD281" s="33">
        <f t="shared" ca="1" si="218"/>
        <v>0</v>
      </c>
      <c r="CE281" s="34">
        <f t="shared" ca="1" si="219"/>
        <v>0</v>
      </c>
      <c r="CG281" s="33">
        <f t="shared" ca="1" si="221"/>
        <v>1</v>
      </c>
      <c r="CH281" s="7"/>
      <c r="CJ281" s="34">
        <f t="shared" ca="1" si="220"/>
        <v>44</v>
      </c>
    </row>
    <row r="282" spans="1:88" x14ac:dyDescent="0.25">
      <c r="A282" s="1">
        <f t="shared" ca="1" si="191"/>
        <v>1</v>
      </c>
      <c r="B282" s="1" t="str">
        <f t="shared" ca="1" si="192"/>
        <v>Men</v>
      </c>
      <c r="C282" s="1">
        <f t="shared" ca="1" si="193"/>
        <v>25</v>
      </c>
      <c r="D282" s="1">
        <f t="shared" ca="1" si="194"/>
        <v>4</v>
      </c>
      <c r="E282" s="1" t="str">
        <f t="shared" ca="1" si="195"/>
        <v>IT</v>
      </c>
      <c r="F282" s="1">
        <f t="shared" ca="1" si="196"/>
        <v>5</v>
      </c>
      <c r="G282" s="1" t="str">
        <f t="shared" ca="1" si="197"/>
        <v>Other</v>
      </c>
      <c r="H282" s="1">
        <f t="shared" ca="1" si="198"/>
        <v>2</v>
      </c>
      <c r="I282" s="1">
        <f t="shared" ca="1" si="190"/>
        <v>2</v>
      </c>
      <c r="J282" s="1">
        <f t="shared" ca="1" si="199"/>
        <v>21497</v>
      </c>
      <c r="K282" s="1">
        <f t="shared" ca="1" si="200"/>
        <v>2</v>
      </c>
      <c r="L282" s="1" t="str">
        <f t="shared" ca="1" si="201"/>
        <v>Tembhipada Road</v>
      </c>
      <c r="M282" s="1">
        <f t="shared" ca="1" si="227"/>
        <v>64491</v>
      </c>
      <c r="N282" s="1">
        <f t="shared" ca="1" si="202"/>
        <v>63065.930113037146</v>
      </c>
      <c r="O282" s="1">
        <f t="shared" ca="1" si="228"/>
        <v>31915.544125015029</v>
      </c>
      <c r="P282" s="1">
        <f t="shared" ca="1" si="203"/>
        <v>24813</v>
      </c>
      <c r="Q282" s="1">
        <f t="shared" ca="1" si="229"/>
        <v>26311.92897097077</v>
      </c>
      <c r="R282">
        <f t="shared" ca="1" si="230"/>
        <v>20096.872300635634</v>
      </c>
      <c r="S282" s="1">
        <f t="shared" ca="1" si="231"/>
        <v>116503.41642565066</v>
      </c>
      <c r="T282" s="1">
        <f t="shared" ca="1" si="232"/>
        <v>114190.85908400791</v>
      </c>
      <c r="U282" s="1">
        <f t="shared" ca="1" si="233"/>
        <v>2312.5573416427505</v>
      </c>
      <c r="X282" s="33">
        <f t="shared" ca="1" si="205"/>
        <v>0</v>
      </c>
      <c r="Y282" s="33">
        <f t="shared" ca="1" si="206"/>
        <v>1</v>
      </c>
      <c r="Z282" s="33"/>
      <c r="AA282" s="33"/>
      <c r="AO282" s="33">
        <f t="shared" ca="1" si="207"/>
        <v>0</v>
      </c>
      <c r="AP282" s="33">
        <f t="shared" ca="1" si="208"/>
        <v>0</v>
      </c>
      <c r="AQ282" s="33">
        <f t="shared" ca="1" si="209"/>
        <v>0</v>
      </c>
      <c r="AR282" s="33">
        <f t="shared" ca="1" si="210"/>
        <v>0</v>
      </c>
      <c r="AS282" s="33">
        <f t="shared" ca="1" si="211"/>
        <v>0</v>
      </c>
      <c r="AT282" s="34">
        <f t="shared" ca="1" si="212"/>
        <v>0</v>
      </c>
      <c r="AU282" s="33"/>
      <c r="AV282" s="1"/>
      <c r="AW282" s="1"/>
      <c r="AX282" s="1"/>
      <c r="AY282" s="1"/>
      <c r="AZ282" s="1"/>
      <c r="BD282" s="34">
        <f ca="1">Table1[[#This Row],[Car Value]]/Table1[[#This Row],[Cars]]</f>
        <v>15957.772062507514</v>
      </c>
      <c r="BG282" s="34">
        <f t="shared" ca="1" si="213"/>
        <v>0</v>
      </c>
      <c r="BN282" s="16">
        <f ca="1">Table1[[#This Row],[Mortage Value]]/Table1[[#This Row],[Value of House]]</f>
        <v>0.97790280989653044</v>
      </c>
      <c r="BO282" s="1">
        <f t="shared" ca="1" si="204"/>
        <v>0</v>
      </c>
      <c r="BP282" s="1"/>
      <c r="BS282" s="33">
        <f t="shared" ca="1" si="222"/>
        <v>0</v>
      </c>
      <c r="BT282" s="33">
        <f t="shared" ca="1" si="223"/>
        <v>0</v>
      </c>
      <c r="BU282" s="33">
        <f t="shared" ca="1" si="224"/>
        <v>0</v>
      </c>
      <c r="BV282" s="33">
        <f t="shared" ca="1" si="234"/>
        <v>0</v>
      </c>
      <c r="BW282" s="33">
        <f t="shared" ca="1" si="225"/>
        <v>32172</v>
      </c>
      <c r="BX282" s="33">
        <f t="shared" ca="1" si="226"/>
        <v>0</v>
      </c>
      <c r="BZ282" s="33">
        <f t="shared" ca="1" si="214"/>
        <v>0</v>
      </c>
      <c r="CA282" s="33">
        <f t="shared" ca="1" si="215"/>
        <v>0</v>
      </c>
      <c r="CB282" s="33">
        <f t="shared" ca="1" si="216"/>
        <v>0</v>
      </c>
      <c r="CC282" s="33">
        <f t="shared" ca="1" si="217"/>
        <v>0</v>
      </c>
      <c r="CD282" s="33">
        <f t="shared" ca="1" si="218"/>
        <v>0</v>
      </c>
      <c r="CE282" s="34">
        <f t="shared" ca="1" si="219"/>
        <v>0</v>
      </c>
      <c r="CG282" s="33">
        <f t="shared" ca="1" si="221"/>
        <v>1</v>
      </c>
      <c r="CH282" s="7"/>
      <c r="CJ282" s="34">
        <f t="shared" ca="1" si="220"/>
        <v>29</v>
      </c>
    </row>
    <row r="283" spans="1:88" x14ac:dyDescent="0.25">
      <c r="A283" s="1">
        <f t="shared" ca="1" si="191"/>
        <v>1</v>
      </c>
      <c r="B283" s="1" t="str">
        <f t="shared" ca="1" si="192"/>
        <v>Men</v>
      </c>
      <c r="C283" s="1">
        <f t="shared" ca="1" si="193"/>
        <v>31</v>
      </c>
      <c r="D283" s="1">
        <f t="shared" ca="1" si="194"/>
        <v>1</v>
      </c>
      <c r="E283" s="1" t="str">
        <f t="shared" ca="1" si="195"/>
        <v>Health</v>
      </c>
      <c r="F283" s="1">
        <f t="shared" ca="1" si="196"/>
        <v>4</v>
      </c>
      <c r="G283" s="1" t="str">
        <f t="shared" ca="1" si="197"/>
        <v>IT Engineering</v>
      </c>
      <c r="H283" s="1">
        <f t="shared" ca="1" si="198"/>
        <v>1</v>
      </c>
      <c r="I283" s="1">
        <f t="shared" ca="1" si="190"/>
        <v>2</v>
      </c>
      <c r="J283" s="1">
        <f t="shared" ca="1" si="199"/>
        <v>23516</v>
      </c>
      <c r="K283" s="1">
        <f t="shared" ca="1" si="200"/>
        <v>4</v>
      </c>
      <c r="L283" s="1" t="str">
        <f t="shared" ca="1" si="201"/>
        <v>Sarvoday Nagar</v>
      </c>
      <c r="M283" s="1">
        <f t="shared" ca="1" si="227"/>
        <v>70548</v>
      </c>
      <c r="N283" s="1">
        <f t="shared" ca="1" si="202"/>
        <v>45818.133917294304</v>
      </c>
      <c r="O283" s="1">
        <f t="shared" ca="1" si="228"/>
        <v>15764.191257826016</v>
      </c>
      <c r="P283" s="1">
        <f t="shared" ca="1" si="203"/>
        <v>14521</v>
      </c>
      <c r="Q283" s="1">
        <f t="shared" ca="1" si="229"/>
        <v>21849.556258840712</v>
      </c>
      <c r="R283">
        <f t="shared" ca="1" si="230"/>
        <v>2747.424556764714</v>
      </c>
      <c r="S283" s="1">
        <f t="shared" ca="1" si="231"/>
        <v>89059.615814590739</v>
      </c>
      <c r="T283" s="1">
        <f t="shared" ca="1" si="232"/>
        <v>82188.690176135016</v>
      </c>
      <c r="U283" s="1">
        <f t="shared" ca="1" si="233"/>
        <v>6870.9256384557229</v>
      </c>
      <c r="X283" s="33">
        <f t="shared" ca="1" si="205"/>
        <v>1</v>
      </c>
      <c r="Y283" s="33">
        <f t="shared" ca="1" si="206"/>
        <v>0</v>
      </c>
      <c r="Z283" s="33"/>
      <c r="AA283" s="33"/>
      <c r="AO283" s="33">
        <f t="shared" ca="1" si="207"/>
        <v>0</v>
      </c>
      <c r="AP283" s="33">
        <f t="shared" ca="1" si="208"/>
        <v>1</v>
      </c>
      <c r="AQ283" s="33">
        <f t="shared" ca="1" si="209"/>
        <v>0</v>
      </c>
      <c r="AR283" s="33">
        <f t="shared" ca="1" si="210"/>
        <v>0</v>
      </c>
      <c r="AS283" s="33">
        <f t="shared" ca="1" si="211"/>
        <v>0</v>
      </c>
      <c r="AT283" s="34">
        <f t="shared" ca="1" si="212"/>
        <v>0</v>
      </c>
      <c r="AU283" s="33"/>
      <c r="AV283" s="1"/>
      <c r="AW283" s="1"/>
      <c r="AX283" s="1"/>
      <c r="AY283" s="1"/>
      <c r="AZ283" s="1"/>
      <c r="BD283" s="34">
        <f ca="1">Table1[[#This Row],[Car Value]]/Table1[[#This Row],[Cars]]</f>
        <v>7882.0956289130081</v>
      </c>
      <c r="BG283" s="34">
        <f t="shared" ca="1" si="213"/>
        <v>0</v>
      </c>
      <c r="BN283" s="16">
        <f ca="1">Table1[[#This Row],[Mortage Value]]/Table1[[#This Row],[Value of House]]</f>
        <v>0.6494604229360762</v>
      </c>
      <c r="BO283" s="1">
        <f t="shared" ca="1" si="204"/>
        <v>0</v>
      </c>
      <c r="BP283" s="1"/>
      <c r="BS283" s="33">
        <f t="shared" ca="1" si="222"/>
        <v>0</v>
      </c>
      <c r="BT283" s="33">
        <f t="shared" ca="1" si="223"/>
        <v>0</v>
      </c>
      <c r="BU283" s="33">
        <f t="shared" ca="1" si="224"/>
        <v>0</v>
      </c>
      <c r="BV283" s="33">
        <f t="shared" ca="1" si="234"/>
        <v>0</v>
      </c>
      <c r="BW283" s="33">
        <f t="shared" ca="1" si="225"/>
        <v>0</v>
      </c>
      <c r="BX283" s="33">
        <f t="shared" ca="1" si="226"/>
        <v>0</v>
      </c>
      <c r="BZ283" s="33">
        <f t="shared" ca="1" si="214"/>
        <v>0</v>
      </c>
      <c r="CA283" s="33">
        <f t="shared" ca="1" si="215"/>
        <v>21497</v>
      </c>
      <c r="CB283" s="33">
        <f t="shared" ca="1" si="216"/>
        <v>0</v>
      </c>
      <c r="CC283" s="33">
        <f t="shared" ca="1" si="217"/>
        <v>0</v>
      </c>
      <c r="CD283" s="33">
        <f t="shared" ca="1" si="218"/>
        <v>0</v>
      </c>
      <c r="CE283" s="34">
        <f t="shared" ca="1" si="219"/>
        <v>0</v>
      </c>
      <c r="CG283" s="33">
        <f t="shared" ca="1" si="221"/>
        <v>1</v>
      </c>
      <c r="CH283" s="7"/>
      <c r="CJ283" s="34">
        <f t="shared" ca="1" si="220"/>
        <v>28</v>
      </c>
    </row>
    <row r="284" spans="1:88" x14ac:dyDescent="0.25">
      <c r="A284" s="1">
        <f t="shared" ca="1" si="191"/>
        <v>2</v>
      </c>
      <c r="B284" s="1" t="str">
        <f t="shared" ca="1" si="192"/>
        <v>Women</v>
      </c>
      <c r="C284" s="1">
        <f t="shared" ca="1" si="193"/>
        <v>28</v>
      </c>
      <c r="D284" s="1">
        <f t="shared" ca="1" si="194"/>
        <v>5</v>
      </c>
      <c r="E284" s="1" t="str">
        <f t="shared" ca="1" si="195"/>
        <v xml:space="preserve">General work </v>
      </c>
      <c r="F284" s="1">
        <f t="shared" ca="1" si="196"/>
        <v>1</v>
      </c>
      <c r="G284" s="1" t="str">
        <f t="shared" ca="1" si="197"/>
        <v>Doctor</v>
      </c>
      <c r="H284" s="1">
        <f t="shared" ca="1" si="198"/>
        <v>1</v>
      </c>
      <c r="I284" s="1">
        <f t="shared" ca="1" si="190"/>
        <v>1</v>
      </c>
      <c r="J284" s="1">
        <f t="shared" ca="1" si="199"/>
        <v>22560</v>
      </c>
      <c r="K284" s="1">
        <f t="shared" ca="1" si="200"/>
        <v>5</v>
      </c>
      <c r="L284" s="1" t="str">
        <f t="shared" ca="1" si="201"/>
        <v>Shivaji Talao</v>
      </c>
      <c r="M284" s="1">
        <f t="shared" ca="1" si="227"/>
        <v>67680</v>
      </c>
      <c r="N284" s="1">
        <f t="shared" ca="1" si="202"/>
        <v>23696.754315132064</v>
      </c>
      <c r="O284" s="1">
        <f t="shared" ca="1" si="228"/>
        <v>18384.832476349111</v>
      </c>
      <c r="P284" s="1">
        <f t="shared" ca="1" si="203"/>
        <v>415</v>
      </c>
      <c r="Q284" s="1">
        <f t="shared" ca="1" si="229"/>
        <v>22274.599767358875</v>
      </c>
      <c r="R284">
        <f t="shared" ca="1" si="230"/>
        <v>14184.603423925248</v>
      </c>
      <c r="S284" s="1">
        <f t="shared" ca="1" si="231"/>
        <v>100249.43590027436</v>
      </c>
      <c r="T284" s="1">
        <f t="shared" ca="1" si="232"/>
        <v>46386.354082490943</v>
      </c>
      <c r="U284" s="1">
        <f t="shared" ca="1" si="233"/>
        <v>53863.081817783415</v>
      </c>
      <c r="X284" s="33">
        <f t="shared" ca="1" si="205"/>
        <v>1</v>
      </c>
      <c r="Y284" s="33">
        <f t="shared" ca="1" si="206"/>
        <v>0</v>
      </c>
      <c r="Z284" s="33"/>
      <c r="AA284" s="33"/>
      <c r="AO284" s="33">
        <f t="shared" ca="1" si="207"/>
        <v>0</v>
      </c>
      <c r="AP284" s="33">
        <f t="shared" ca="1" si="208"/>
        <v>0</v>
      </c>
      <c r="AQ284" s="33">
        <f t="shared" ca="1" si="209"/>
        <v>1</v>
      </c>
      <c r="AR284" s="33">
        <f t="shared" ca="1" si="210"/>
        <v>0</v>
      </c>
      <c r="AS284" s="33">
        <f t="shared" ca="1" si="211"/>
        <v>0</v>
      </c>
      <c r="AT284" s="34">
        <f t="shared" ca="1" si="212"/>
        <v>0</v>
      </c>
      <c r="AU284" s="33"/>
      <c r="AV284" s="1"/>
      <c r="AW284" s="1"/>
      <c r="AX284" s="1"/>
      <c r="AY284" s="1"/>
      <c r="AZ284" s="1"/>
      <c r="BD284" s="34">
        <f ca="1">Table1[[#This Row],[Car Value]]/Table1[[#This Row],[Cars]]</f>
        <v>18384.832476349111</v>
      </c>
      <c r="BG284" s="34">
        <f t="shared" ca="1" si="213"/>
        <v>0</v>
      </c>
      <c r="BN284" s="16">
        <f ca="1">Table1[[#This Row],[Mortage Value]]/Table1[[#This Row],[Value of House]]</f>
        <v>0.35012934862783784</v>
      </c>
      <c r="BO284" s="1">
        <f t="shared" ca="1" si="204"/>
        <v>0</v>
      </c>
      <c r="BP284" s="1"/>
      <c r="BS284" s="33">
        <f t="shared" ca="1" si="222"/>
        <v>0</v>
      </c>
      <c r="BT284" s="33">
        <f t="shared" ca="1" si="223"/>
        <v>0</v>
      </c>
      <c r="BU284" s="33">
        <f t="shared" ca="1" si="224"/>
        <v>0</v>
      </c>
      <c r="BV284" s="33">
        <f t="shared" ca="1" si="234"/>
        <v>0</v>
      </c>
      <c r="BW284" s="33">
        <f t="shared" ca="1" si="225"/>
        <v>23516</v>
      </c>
      <c r="BX284" s="33">
        <f t="shared" ca="1" si="226"/>
        <v>0</v>
      </c>
      <c r="BZ284" s="33">
        <f t="shared" ca="1" si="214"/>
        <v>0</v>
      </c>
      <c r="CA284" s="33">
        <f t="shared" ca="1" si="215"/>
        <v>0</v>
      </c>
      <c r="CB284" s="33">
        <f t="shared" ca="1" si="216"/>
        <v>23516</v>
      </c>
      <c r="CC284" s="33">
        <f t="shared" ca="1" si="217"/>
        <v>0</v>
      </c>
      <c r="CD284" s="33">
        <f t="shared" ca="1" si="218"/>
        <v>0</v>
      </c>
      <c r="CE284" s="34">
        <f t="shared" ca="1" si="219"/>
        <v>0</v>
      </c>
      <c r="CG284" s="33">
        <f t="shared" ca="1" si="221"/>
        <v>1</v>
      </c>
      <c r="CH284" s="7"/>
      <c r="CJ284" s="34">
        <f t="shared" ca="1" si="220"/>
        <v>25</v>
      </c>
    </row>
    <row r="285" spans="1:88" x14ac:dyDescent="0.25">
      <c r="A285" s="1">
        <f t="shared" ca="1" si="191"/>
        <v>2</v>
      </c>
      <c r="B285" s="1" t="str">
        <f t="shared" ca="1" si="192"/>
        <v>Women</v>
      </c>
      <c r="C285" s="1">
        <f t="shared" ca="1" si="193"/>
        <v>33</v>
      </c>
      <c r="D285" s="1">
        <f t="shared" ca="1" si="194"/>
        <v>2</v>
      </c>
      <c r="E285" s="1" t="str">
        <f t="shared" ca="1" si="195"/>
        <v>Construction</v>
      </c>
      <c r="F285" s="1">
        <f t="shared" ca="1" si="196"/>
        <v>6</v>
      </c>
      <c r="G285" s="1" t="str">
        <f t="shared" ca="1" si="197"/>
        <v>Architech</v>
      </c>
      <c r="H285" s="1">
        <f t="shared" ca="1" si="198"/>
        <v>4</v>
      </c>
      <c r="I285" s="1">
        <f t="shared" ca="1" si="190"/>
        <v>2</v>
      </c>
      <c r="J285" s="1">
        <f t="shared" ca="1" si="199"/>
        <v>23768</v>
      </c>
      <c r="K285" s="1">
        <f t="shared" ca="1" si="200"/>
        <v>2</v>
      </c>
      <c r="L285" s="1" t="str">
        <f t="shared" ca="1" si="201"/>
        <v>Tembhipada Road</v>
      </c>
      <c r="M285" s="1">
        <f t="shared" ca="1" si="227"/>
        <v>142608</v>
      </c>
      <c r="N285" s="1">
        <f t="shared" ca="1" si="202"/>
        <v>119768.66854252113</v>
      </c>
      <c r="O285" s="1">
        <f t="shared" ca="1" si="228"/>
        <v>40293.727152424428</v>
      </c>
      <c r="P285" s="1">
        <f t="shared" ca="1" si="203"/>
        <v>24809</v>
      </c>
      <c r="Q285" s="1">
        <f t="shared" ca="1" si="229"/>
        <v>21898.3652217749</v>
      </c>
      <c r="R285">
        <f t="shared" ca="1" si="230"/>
        <v>22061.376213313069</v>
      </c>
      <c r="S285" s="1">
        <f t="shared" ca="1" si="231"/>
        <v>204963.10336573751</v>
      </c>
      <c r="T285" s="1">
        <f t="shared" ca="1" si="232"/>
        <v>166476.03376429604</v>
      </c>
      <c r="U285" s="1">
        <f t="shared" ca="1" si="233"/>
        <v>38487.069601441472</v>
      </c>
      <c r="X285" s="33">
        <f t="shared" ca="1" si="205"/>
        <v>0</v>
      </c>
      <c r="Y285" s="33">
        <f t="shared" ca="1" si="206"/>
        <v>1</v>
      </c>
      <c r="Z285" s="33"/>
      <c r="AA285" s="33"/>
      <c r="AO285" s="33">
        <f t="shared" ca="1" si="207"/>
        <v>0</v>
      </c>
      <c r="AP285" s="33">
        <f t="shared" ca="1" si="208"/>
        <v>0</v>
      </c>
      <c r="AQ285" s="33">
        <f t="shared" ca="1" si="209"/>
        <v>0</v>
      </c>
      <c r="AR285" s="33">
        <f t="shared" ca="1" si="210"/>
        <v>0</v>
      </c>
      <c r="AS285" s="33">
        <f t="shared" ca="1" si="211"/>
        <v>0</v>
      </c>
      <c r="AT285" s="34">
        <f t="shared" ca="1" si="212"/>
        <v>0</v>
      </c>
      <c r="AU285" s="33"/>
      <c r="AV285" s="1"/>
      <c r="AW285" s="1"/>
      <c r="AX285" s="1"/>
      <c r="AY285" s="1"/>
      <c r="AZ285" s="1"/>
      <c r="BD285" s="34">
        <f ca="1">Table1[[#This Row],[Car Value]]/Table1[[#This Row],[Cars]]</f>
        <v>20146.863576212214</v>
      </c>
      <c r="BG285" s="34">
        <f t="shared" ca="1" si="213"/>
        <v>0</v>
      </c>
      <c r="BN285" s="16">
        <f ca="1">Table1[[#This Row],[Mortage Value]]/Table1[[#This Row],[Value of House]]</f>
        <v>0.83984537012314264</v>
      </c>
      <c r="BO285" s="1">
        <f t="shared" ca="1" si="204"/>
        <v>0</v>
      </c>
      <c r="BP285" s="1"/>
      <c r="BS285" s="33">
        <f t="shared" ca="1" si="222"/>
        <v>0</v>
      </c>
      <c r="BT285" s="33">
        <f t="shared" ca="1" si="223"/>
        <v>0</v>
      </c>
      <c r="BU285" s="33">
        <f t="shared" ca="1" si="224"/>
        <v>22560</v>
      </c>
      <c r="BV285" s="33">
        <f t="shared" ca="1" si="234"/>
        <v>0</v>
      </c>
      <c r="BW285" s="33">
        <f t="shared" ca="1" si="225"/>
        <v>0</v>
      </c>
      <c r="BX285" s="33">
        <f t="shared" ca="1" si="226"/>
        <v>0</v>
      </c>
      <c r="BZ285" s="33">
        <f t="shared" ca="1" si="214"/>
        <v>0</v>
      </c>
      <c r="CA285" s="33">
        <f t="shared" ca="1" si="215"/>
        <v>0</v>
      </c>
      <c r="CB285" s="33">
        <f t="shared" ca="1" si="216"/>
        <v>0</v>
      </c>
      <c r="CC285" s="33">
        <f t="shared" ca="1" si="217"/>
        <v>0</v>
      </c>
      <c r="CD285" s="33">
        <f t="shared" ca="1" si="218"/>
        <v>0</v>
      </c>
      <c r="CE285" s="34">
        <f t="shared" ca="1" si="219"/>
        <v>0</v>
      </c>
      <c r="CG285" s="33">
        <f t="shared" ca="1" si="221"/>
        <v>1</v>
      </c>
      <c r="CH285" s="7"/>
      <c r="CJ285" s="34">
        <f t="shared" ca="1" si="220"/>
        <v>31</v>
      </c>
    </row>
    <row r="286" spans="1:88" x14ac:dyDescent="0.25">
      <c r="A286" s="1">
        <f t="shared" ca="1" si="191"/>
        <v>2</v>
      </c>
      <c r="B286" s="1" t="str">
        <f t="shared" ca="1" si="192"/>
        <v>Women</v>
      </c>
      <c r="C286" s="1">
        <f t="shared" ca="1" si="193"/>
        <v>40</v>
      </c>
      <c r="D286" s="1">
        <f t="shared" ca="1" si="194"/>
        <v>3</v>
      </c>
      <c r="E286" s="1" t="str">
        <f t="shared" ca="1" si="195"/>
        <v>Teaching</v>
      </c>
      <c r="F286" s="1">
        <f t="shared" ca="1" si="196"/>
        <v>6</v>
      </c>
      <c r="G286" s="1" t="str">
        <f t="shared" ca="1" si="197"/>
        <v>Architech</v>
      </c>
      <c r="H286" s="1">
        <f t="shared" ca="1" si="198"/>
        <v>4</v>
      </c>
      <c r="I286" s="1">
        <f t="shared" ca="1" si="190"/>
        <v>1</v>
      </c>
      <c r="J286" s="1">
        <f t="shared" ca="1" si="199"/>
        <v>28040</v>
      </c>
      <c r="K286" s="1">
        <f t="shared" ca="1" si="200"/>
        <v>5</v>
      </c>
      <c r="L286" s="1" t="str">
        <f t="shared" ca="1" si="201"/>
        <v>Shivaji Talao</v>
      </c>
      <c r="M286" s="1">
        <f t="shared" ca="1" si="227"/>
        <v>168240</v>
      </c>
      <c r="N286" s="1">
        <f t="shared" ca="1" si="202"/>
        <v>75100.784515883483</v>
      </c>
      <c r="O286" s="1">
        <f t="shared" ca="1" si="228"/>
        <v>9962.6925695313967</v>
      </c>
      <c r="P286" s="1">
        <f t="shared" ca="1" si="203"/>
        <v>9256</v>
      </c>
      <c r="Q286" s="1">
        <f t="shared" ca="1" si="229"/>
        <v>51038.88849115662</v>
      </c>
      <c r="R286">
        <f t="shared" ca="1" si="230"/>
        <v>34865.119311049391</v>
      </c>
      <c r="S286" s="1">
        <f t="shared" ca="1" si="231"/>
        <v>213067.81188058079</v>
      </c>
      <c r="T286" s="1">
        <f t="shared" ca="1" si="232"/>
        <v>135395.67300704011</v>
      </c>
      <c r="U286" s="1">
        <f t="shared" ca="1" si="233"/>
        <v>77672.13887354068</v>
      </c>
      <c r="X286" s="33">
        <f t="shared" ca="1" si="205"/>
        <v>0</v>
      </c>
      <c r="Y286" s="33">
        <f t="shared" ca="1" si="206"/>
        <v>1</v>
      </c>
      <c r="Z286" s="33"/>
      <c r="AA286" s="33"/>
      <c r="AO286" s="33">
        <f t="shared" ca="1" si="207"/>
        <v>0</v>
      </c>
      <c r="AP286" s="33">
        <f t="shared" ca="1" si="208"/>
        <v>0</v>
      </c>
      <c r="AQ286" s="33">
        <f t="shared" ca="1" si="209"/>
        <v>0</v>
      </c>
      <c r="AR286" s="33">
        <f t="shared" ca="1" si="210"/>
        <v>1</v>
      </c>
      <c r="AS286" s="33">
        <f t="shared" ca="1" si="211"/>
        <v>0</v>
      </c>
      <c r="AT286" s="34">
        <f t="shared" ca="1" si="212"/>
        <v>0</v>
      </c>
      <c r="AU286" s="33"/>
      <c r="AV286" s="1"/>
      <c r="AW286" s="1"/>
      <c r="AX286" s="1"/>
      <c r="AY286" s="1"/>
      <c r="AZ286" s="1"/>
      <c r="BD286" s="34">
        <f ca="1">Table1[[#This Row],[Car Value]]/Table1[[#This Row],[Cars]]</f>
        <v>9962.6925695313967</v>
      </c>
      <c r="BG286" s="34">
        <f t="shared" ca="1" si="213"/>
        <v>0</v>
      </c>
      <c r="BN286" s="16">
        <f ca="1">Table1[[#This Row],[Mortage Value]]/Table1[[#This Row],[Value of House]]</f>
        <v>0.44639077814956896</v>
      </c>
      <c r="BO286" s="1">
        <f t="shared" ca="1" si="204"/>
        <v>0</v>
      </c>
      <c r="BP286" s="1"/>
      <c r="BS286" s="33">
        <f t="shared" ca="1" si="222"/>
        <v>0</v>
      </c>
      <c r="BT286" s="33">
        <f t="shared" ca="1" si="223"/>
        <v>0</v>
      </c>
      <c r="BU286" s="33">
        <f t="shared" ca="1" si="224"/>
        <v>0</v>
      </c>
      <c r="BV286" s="33">
        <f t="shared" ca="1" si="234"/>
        <v>0</v>
      </c>
      <c r="BW286" s="33">
        <f t="shared" ca="1" si="225"/>
        <v>0</v>
      </c>
      <c r="BX286" s="33">
        <f t="shared" ca="1" si="226"/>
        <v>0</v>
      </c>
      <c r="BZ286" s="33">
        <f t="shared" ca="1" si="214"/>
        <v>0</v>
      </c>
      <c r="CA286" s="33">
        <f t="shared" ca="1" si="215"/>
        <v>0</v>
      </c>
      <c r="CB286" s="33">
        <f t="shared" ca="1" si="216"/>
        <v>0</v>
      </c>
      <c r="CC286" s="33">
        <f t="shared" ca="1" si="217"/>
        <v>23768</v>
      </c>
      <c r="CD286" s="33">
        <f t="shared" ca="1" si="218"/>
        <v>0</v>
      </c>
      <c r="CE286" s="34">
        <f t="shared" ca="1" si="219"/>
        <v>0</v>
      </c>
      <c r="CG286" s="33">
        <f t="shared" ca="1" si="221"/>
        <v>1</v>
      </c>
      <c r="CH286" s="7"/>
      <c r="CJ286" s="34">
        <f t="shared" ca="1" si="220"/>
        <v>28</v>
      </c>
    </row>
    <row r="287" spans="1:88" x14ac:dyDescent="0.25">
      <c r="A287" s="1">
        <f t="shared" ca="1" si="191"/>
        <v>2</v>
      </c>
      <c r="B287" s="1" t="str">
        <f t="shared" ca="1" si="192"/>
        <v>Women</v>
      </c>
      <c r="C287" s="1">
        <f t="shared" ca="1" si="193"/>
        <v>38</v>
      </c>
      <c r="D287" s="1">
        <f t="shared" ca="1" si="194"/>
        <v>5</v>
      </c>
      <c r="E287" s="1" t="str">
        <f t="shared" ca="1" si="195"/>
        <v xml:space="preserve">General work </v>
      </c>
      <c r="F287" s="1">
        <f t="shared" ca="1" si="196"/>
        <v>3</v>
      </c>
      <c r="G287" s="1" t="str">
        <f t="shared" ca="1" si="197"/>
        <v>B.ED</v>
      </c>
      <c r="H287" s="1">
        <f t="shared" ca="1" si="198"/>
        <v>0</v>
      </c>
      <c r="I287" s="1">
        <f t="shared" ca="1" si="190"/>
        <v>2</v>
      </c>
      <c r="J287" s="1">
        <f t="shared" ca="1" si="199"/>
        <v>34079</v>
      </c>
      <c r="K287" s="1">
        <f t="shared" ca="1" si="200"/>
        <v>7</v>
      </c>
      <c r="L287" s="1" t="str">
        <f t="shared" ca="1" si="201"/>
        <v>Tank Road</v>
      </c>
      <c r="M287" s="1">
        <f t="shared" ca="1" si="227"/>
        <v>204474</v>
      </c>
      <c r="N287" s="1">
        <f t="shared" ca="1" si="202"/>
        <v>158996.38894520281</v>
      </c>
      <c r="O287" s="1">
        <f t="shared" ca="1" si="228"/>
        <v>45203.735394907635</v>
      </c>
      <c r="P287" s="1">
        <f t="shared" ca="1" si="203"/>
        <v>43845</v>
      </c>
      <c r="Q287" s="1">
        <f t="shared" ca="1" si="229"/>
        <v>57570.629294557591</v>
      </c>
      <c r="R287">
        <f t="shared" ca="1" si="230"/>
        <v>16997.730016109075</v>
      </c>
      <c r="S287" s="1">
        <f t="shared" ca="1" si="231"/>
        <v>266675.46541101672</v>
      </c>
      <c r="T287" s="1">
        <f t="shared" ca="1" si="232"/>
        <v>260412.01823976039</v>
      </c>
      <c r="U287" s="1">
        <f t="shared" ca="1" si="233"/>
        <v>6263.4471712563245</v>
      </c>
      <c r="X287" s="33">
        <f t="shared" ca="1" si="205"/>
        <v>0</v>
      </c>
      <c r="Y287" s="33">
        <f t="shared" ca="1" si="206"/>
        <v>1</v>
      </c>
      <c r="Z287" s="33"/>
      <c r="AA287" s="33"/>
      <c r="AO287" s="33">
        <f t="shared" ca="1" si="207"/>
        <v>1</v>
      </c>
      <c r="AP287" s="33">
        <f t="shared" ca="1" si="208"/>
        <v>0</v>
      </c>
      <c r="AQ287" s="33">
        <f t="shared" ca="1" si="209"/>
        <v>0</v>
      </c>
      <c r="AR287" s="33">
        <f t="shared" ca="1" si="210"/>
        <v>0</v>
      </c>
      <c r="AS287" s="33">
        <f t="shared" ca="1" si="211"/>
        <v>0</v>
      </c>
      <c r="AT287" s="34">
        <f t="shared" ca="1" si="212"/>
        <v>0</v>
      </c>
      <c r="AU287" s="33"/>
      <c r="AV287" s="1"/>
      <c r="AW287" s="1"/>
      <c r="AX287" s="1"/>
      <c r="AY287" s="1"/>
      <c r="AZ287" s="1"/>
      <c r="BD287" s="34">
        <f ca="1">Table1[[#This Row],[Car Value]]/Table1[[#This Row],[Cars]]</f>
        <v>22601.867697453818</v>
      </c>
      <c r="BG287" s="34">
        <f t="shared" ca="1" si="213"/>
        <v>0</v>
      </c>
      <c r="BN287" s="16">
        <f ca="1">Table1[[#This Row],[Mortage Value]]/Table1[[#This Row],[Value of House]]</f>
        <v>0.77758731645687373</v>
      </c>
      <c r="BO287" s="1">
        <f t="shared" ca="1" si="204"/>
        <v>0</v>
      </c>
      <c r="BP287" s="1"/>
      <c r="BS287" s="33">
        <f t="shared" ca="1" si="222"/>
        <v>0</v>
      </c>
      <c r="BT287" s="33">
        <f t="shared" ca="1" si="223"/>
        <v>0</v>
      </c>
      <c r="BU287" s="33">
        <f t="shared" ca="1" si="224"/>
        <v>28040</v>
      </c>
      <c r="BV287" s="33">
        <f t="shared" ca="1" si="234"/>
        <v>0</v>
      </c>
      <c r="BW287" s="33">
        <f t="shared" ca="1" si="225"/>
        <v>0</v>
      </c>
      <c r="BX287" s="33">
        <f t="shared" ca="1" si="226"/>
        <v>0</v>
      </c>
      <c r="BZ287" s="33">
        <f t="shared" ca="1" si="214"/>
        <v>28040</v>
      </c>
      <c r="CA287" s="33">
        <f t="shared" ca="1" si="215"/>
        <v>0</v>
      </c>
      <c r="CB287" s="33">
        <f t="shared" ca="1" si="216"/>
        <v>0</v>
      </c>
      <c r="CC287" s="33">
        <f t="shared" ca="1" si="217"/>
        <v>0</v>
      </c>
      <c r="CD287" s="33">
        <f t="shared" ca="1" si="218"/>
        <v>0</v>
      </c>
      <c r="CE287" s="34">
        <f t="shared" ca="1" si="219"/>
        <v>0</v>
      </c>
      <c r="CG287" s="33">
        <f t="shared" ca="1" si="221"/>
        <v>1</v>
      </c>
      <c r="CH287" s="7"/>
      <c r="CJ287" s="34">
        <f t="shared" ca="1" si="220"/>
        <v>33</v>
      </c>
    </row>
    <row r="288" spans="1:88" x14ac:dyDescent="0.25">
      <c r="A288" s="1">
        <f t="shared" ca="1" si="191"/>
        <v>2</v>
      </c>
      <c r="B288" s="1" t="str">
        <f t="shared" ca="1" si="192"/>
        <v>Women</v>
      </c>
      <c r="C288" s="1">
        <f t="shared" ca="1" si="193"/>
        <v>40</v>
      </c>
      <c r="D288" s="1">
        <f t="shared" ca="1" si="194"/>
        <v>3</v>
      </c>
      <c r="E288" s="1" t="str">
        <f t="shared" ca="1" si="195"/>
        <v>Teaching</v>
      </c>
      <c r="F288" s="1">
        <f t="shared" ca="1" si="196"/>
        <v>3</v>
      </c>
      <c r="G288" s="1" t="str">
        <f t="shared" ca="1" si="197"/>
        <v>B.ED</v>
      </c>
      <c r="H288" s="1">
        <f t="shared" ca="1" si="198"/>
        <v>1</v>
      </c>
      <c r="I288" s="1">
        <f t="shared" ca="1" si="190"/>
        <v>1</v>
      </c>
      <c r="J288" s="1">
        <f t="shared" ca="1" si="199"/>
        <v>19376</v>
      </c>
      <c r="K288" s="1">
        <f t="shared" ca="1" si="200"/>
        <v>6</v>
      </c>
      <c r="L288" s="1" t="str">
        <f t="shared" ca="1" si="201"/>
        <v>Bhandup Station road</v>
      </c>
      <c r="M288" s="1">
        <f t="shared" ca="1" si="227"/>
        <v>77504</v>
      </c>
      <c r="N288" s="1">
        <f t="shared" ca="1" si="202"/>
        <v>74845.520004684222</v>
      </c>
      <c r="O288" s="1">
        <f t="shared" ca="1" si="228"/>
        <v>160.20625776726041</v>
      </c>
      <c r="P288" s="1">
        <f t="shared" ca="1" si="203"/>
        <v>79</v>
      </c>
      <c r="Q288" s="1">
        <f t="shared" ca="1" si="229"/>
        <v>6342.0056767629158</v>
      </c>
      <c r="R288">
        <f t="shared" ca="1" si="230"/>
        <v>18155.988578672193</v>
      </c>
      <c r="S288" s="1">
        <f t="shared" ca="1" si="231"/>
        <v>95820.194836439448</v>
      </c>
      <c r="T288" s="1">
        <f t="shared" ca="1" si="232"/>
        <v>81266.525681447136</v>
      </c>
      <c r="U288" s="1">
        <f t="shared" ca="1" si="233"/>
        <v>14553.669154992313</v>
      </c>
      <c r="X288" s="33">
        <f t="shared" ca="1" si="205"/>
        <v>0</v>
      </c>
      <c r="Y288" s="33">
        <f t="shared" ca="1" si="206"/>
        <v>1</v>
      </c>
      <c r="Z288" s="33"/>
      <c r="AA288" s="33"/>
      <c r="AO288" s="33">
        <f t="shared" ca="1" si="207"/>
        <v>0</v>
      </c>
      <c r="AP288" s="33">
        <f t="shared" ca="1" si="208"/>
        <v>0</v>
      </c>
      <c r="AQ288" s="33">
        <f t="shared" ca="1" si="209"/>
        <v>0</v>
      </c>
      <c r="AR288" s="33">
        <f t="shared" ca="1" si="210"/>
        <v>0</v>
      </c>
      <c r="AS288" s="33">
        <f t="shared" ca="1" si="211"/>
        <v>0</v>
      </c>
      <c r="AT288" s="34">
        <f t="shared" ca="1" si="212"/>
        <v>0</v>
      </c>
      <c r="AU288" s="33"/>
      <c r="AV288" s="1"/>
      <c r="AW288" s="1"/>
      <c r="AX288" s="1"/>
      <c r="AY288" s="1"/>
      <c r="AZ288" s="1"/>
      <c r="BD288" s="34">
        <f ca="1">Table1[[#This Row],[Car Value]]/Table1[[#This Row],[Cars]]</f>
        <v>160.20625776726041</v>
      </c>
      <c r="BG288" s="34">
        <f t="shared" ca="1" si="213"/>
        <v>0</v>
      </c>
      <c r="BN288" s="16">
        <f ca="1">Table1[[#This Row],[Mortage Value]]/Table1[[#This Row],[Value of House]]</f>
        <v>0.96569880270288266</v>
      </c>
      <c r="BO288" s="1">
        <f t="shared" ca="1" si="204"/>
        <v>0</v>
      </c>
      <c r="BP288" s="1"/>
      <c r="BS288" s="33">
        <f t="shared" ca="1" si="222"/>
        <v>0</v>
      </c>
      <c r="BT288" s="33">
        <f t="shared" ca="1" si="223"/>
        <v>34079</v>
      </c>
      <c r="BU288" s="33">
        <f t="shared" ca="1" si="224"/>
        <v>0</v>
      </c>
      <c r="BV288" s="33">
        <f t="shared" ca="1" si="234"/>
        <v>0</v>
      </c>
      <c r="BW288" s="33">
        <f t="shared" ca="1" si="225"/>
        <v>0</v>
      </c>
      <c r="BX288" s="33">
        <f t="shared" ca="1" si="226"/>
        <v>0</v>
      </c>
      <c r="BZ288" s="33">
        <f t="shared" ca="1" si="214"/>
        <v>0</v>
      </c>
      <c r="CA288" s="33">
        <f t="shared" ca="1" si="215"/>
        <v>0</v>
      </c>
      <c r="CB288" s="33">
        <f t="shared" ca="1" si="216"/>
        <v>0</v>
      </c>
      <c r="CC288" s="33">
        <f t="shared" ca="1" si="217"/>
        <v>0</v>
      </c>
      <c r="CD288" s="33">
        <f t="shared" ca="1" si="218"/>
        <v>0</v>
      </c>
      <c r="CE288" s="34">
        <f t="shared" ca="1" si="219"/>
        <v>0</v>
      </c>
      <c r="CG288" s="33">
        <f t="shared" ca="1" si="221"/>
        <v>1</v>
      </c>
      <c r="CH288" s="7"/>
      <c r="CJ288" s="34">
        <f t="shared" ca="1" si="220"/>
        <v>40</v>
      </c>
    </row>
    <row r="289" spans="1:88" x14ac:dyDescent="0.25">
      <c r="A289" s="1">
        <f t="shared" ca="1" si="191"/>
        <v>2</v>
      </c>
      <c r="B289" s="1" t="str">
        <f t="shared" ca="1" si="192"/>
        <v>Women</v>
      </c>
      <c r="C289" s="1">
        <f t="shared" ca="1" si="193"/>
        <v>25</v>
      </c>
      <c r="D289" s="1">
        <f t="shared" ca="1" si="194"/>
        <v>5</v>
      </c>
      <c r="E289" s="1" t="str">
        <f t="shared" ca="1" si="195"/>
        <v xml:space="preserve">General work </v>
      </c>
      <c r="F289" s="1">
        <f t="shared" ca="1" si="196"/>
        <v>3</v>
      </c>
      <c r="G289" s="1" t="str">
        <f t="shared" ca="1" si="197"/>
        <v>B.ED</v>
      </c>
      <c r="H289" s="1">
        <f t="shared" ca="1" si="198"/>
        <v>2</v>
      </c>
      <c r="I289" s="1">
        <f t="shared" ca="1" si="190"/>
        <v>1</v>
      </c>
      <c r="J289" s="1">
        <f t="shared" ca="1" si="199"/>
        <v>19853</v>
      </c>
      <c r="K289" s="1">
        <f t="shared" ca="1" si="200"/>
        <v>3</v>
      </c>
      <c r="L289" s="1" t="str">
        <f t="shared" ca="1" si="201"/>
        <v>Nardas Nagar</v>
      </c>
      <c r="M289" s="1">
        <f t="shared" ca="1" si="227"/>
        <v>99265</v>
      </c>
      <c r="N289" s="1">
        <f t="shared" ca="1" si="202"/>
        <v>79809.712804618335</v>
      </c>
      <c r="O289" s="1">
        <f t="shared" ca="1" si="228"/>
        <v>18793.744444479958</v>
      </c>
      <c r="P289" s="1">
        <f t="shared" ca="1" si="203"/>
        <v>17906</v>
      </c>
      <c r="Q289" s="1">
        <f t="shared" ca="1" si="229"/>
        <v>32766.768731960743</v>
      </c>
      <c r="R289">
        <f t="shared" ca="1" si="230"/>
        <v>29246.691193466264</v>
      </c>
      <c r="S289" s="1">
        <f t="shared" ca="1" si="231"/>
        <v>147305.43563794624</v>
      </c>
      <c r="T289" s="1">
        <f t="shared" ca="1" si="232"/>
        <v>130482.48153657909</v>
      </c>
      <c r="U289" s="1">
        <f t="shared" ca="1" si="233"/>
        <v>16822.954101367155</v>
      </c>
      <c r="X289" s="33">
        <f t="shared" ca="1" si="205"/>
        <v>0</v>
      </c>
      <c r="Y289" s="33">
        <f t="shared" ca="1" si="206"/>
        <v>1</v>
      </c>
      <c r="Z289" s="33"/>
      <c r="AA289" s="33"/>
      <c r="AO289" s="33">
        <f t="shared" ca="1" si="207"/>
        <v>1</v>
      </c>
      <c r="AP289" s="33">
        <f t="shared" ca="1" si="208"/>
        <v>0</v>
      </c>
      <c r="AQ289" s="33">
        <f t="shared" ca="1" si="209"/>
        <v>0</v>
      </c>
      <c r="AR289" s="33">
        <f t="shared" ca="1" si="210"/>
        <v>0</v>
      </c>
      <c r="AS289" s="33">
        <f t="shared" ca="1" si="211"/>
        <v>0</v>
      </c>
      <c r="AT289" s="34">
        <f t="shared" ca="1" si="212"/>
        <v>0</v>
      </c>
      <c r="AU289" s="33"/>
      <c r="AV289" s="1"/>
      <c r="AW289" s="1"/>
      <c r="AX289" s="1"/>
      <c r="AY289" s="1"/>
      <c r="AZ289" s="1"/>
      <c r="BD289" s="34">
        <f ca="1">Table1[[#This Row],[Car Value]]/Table1[[#This Row],[Cars]]</f>
        <v>18793.744444479958</v>
      </c>
      <c r="BG289" s="34">
        <f t="shared" ca="1" si="213"/>
        <v>0</v>
      </c>
      <c r="BN289" s="16">
        <f ca="1">Table1[[#This Row],[Mortage Value]]/Table1[[#This Row],[Value of House]]</f>
        <v>0.80400657638259543</v>
      </c>
      <c r="BO289" s="1">
        <f t="shared" ca="1" si="204"/>
        <v>0</v>
      </c>
      <c r="BP289" s="1"/>
      <c r="BS289" s="33">
        <f t="shared" ca="1" si="222"/>
        <v>0</v>
      </c>
      <c r="BT289" s="33">
        <f t="shared" ca="1" si="223"/>
        <v>0</v>
      </c>
      <c r="BU289" s="33">
        <f t="shared" ca="1" si="224"/>
        <v>0</v>
      </c>
      <c r="BV289" s="33">
        <f t="shared" ca="1" si="234"/>
        <v>19376</v>
      </c>
      <c r="BW289" s="33">
        <f t="shared" ca="1" si="225"/>
        <v>0</v>
      </c>
      <c r="BX289" s="33">
        <f t="shared" ca="1" si="226"/>
        <v>0</v>
      </c>
      <c r="BZ289" s="33">
        <f t="shared" ca="1" si="214"/>
        <v>19376</v>
      </c>
      <c r="CA289" s="33">
        <f t="shared" ca="1" si="215"/>
        <v>0</v>
      </c>
      <c r="CB289" s="33">
        <f t="shared" ca="1" si="216"/>
        <v>0</v>
      </c>
      <c r="CC289" s="33">
        <f t="shared" ca="1" si="217"/>
        <v>0</v>
      </c>
      <c r="CD289" s="33">
        <f t="shared" ca="1" si="218"/>
        <v>0</v>
      </c>
      <c r="CE289" s="34">
        <f t="shared" ca="1" si="219"/>
        <v>0</v>
      </c>
      <c r="CG289" s="33">
        <f t="shared" ca="1" si="221"/>
        <v>1</v>
      </c>
      <c r="CH289" s="7"/>
      <c r="CJ289" s="34">
        <f t="shared" ca="1" si="220"/>
        <v>38</v>
      </c>
    </row>
    <row r="290" spans="1:88" x14ac:dyDescent="0.25">
      <c r="A290" s="1">
        <f t="shared" ca="1" si="191"/>
        <v>2</v>
      </c>
      <c r="B290" s="1" t="str">
        <f t="shared" ca="1" si="192"/>
        <v>Women</v>
      </c>
      <c r="C290" s="1">
        <f t="shared" ca="1" si="193"/>
        <v>32</v>
      </c>
      <c r="D290" s="1">
        <f t="shared" ca="1" si="194"/>
        <v>4</v>
      </c>
      <c r="E290" s="1" t="str">
        <f t="shared" ca="1" si="195"/>
        <v>IT</v>
      </c>
      <c r="F290" s="1">
        <f t="shared" ca="1" si="196"/>
        <v>4</v>
      </c>
      <c r="G290" s="1" t="str">
        <f t="shared" ca="1" si="197"/>
        <v>IT Engineering</v>
      </c>
      <c r="H290" s="1">
        <f t="shared" ca="1" si="198"/>
        <v>1</v>
      </c>
      <c r="I290" s="1">
        <f t="shared" ca="1" si="190"/>
        <v>1</v>
      </c>
      <c r="J290" s="1">
        <f t="shared" ca="1" si="199"/>
        <v>21681</v>
      </c>
      <c r="K290" s="1">
        <f t="shared" ca="1" si="200"/>
        <v>6</v>
      </c>
      <c r="L290" s="1" t="str">
        <f t="shared" ca="1" si="201"/>
        <v>Bhandup Station road</v>
      </c>
      <c r="M290" s="1">
        <f t="shared" ca="1" si="227"/>
        <v>65043</v>
      </c>
      <c r="N290" s="1">
        <f t="shared" ca="1" si="202"/>
        <v>48786.568353688614</v>
      </c>
      <c r="O290" s="1">
        <f t="shared" ca="1" si="228"/>
        <v>9498.2019320021227</v>
      </c>
      <c r="P290" s="1">
        <f t="shared" ca="1" si="203"/>
        <v>4043</v>
      </c>
      <c r="Q290" s="1">
        <f t="shared" ca="1" si="229"/>
        <v>34796.511208183794</v>
      </c>
      <c r="R290">
        <f t="shared" ca="1" si="230"/>
        <v>18677.8709344218</v>
      </c>
      <c r="S290" s="1">
        <f t="shared" ca="1" si="231"/>
        <v>93219.072866423929</v>
      </c>
      <c r="T290" s="1">
        <f t="shared" ca="1" si="232"/>
        <v>87626.079561872408</v>
      </c>
      <c r="U290" s="1">
        <f t="shared" ca="1" si="233"/>
        <v>5592.9933045515209</v>
      </c>
      <c r="X290" s="33">
        <f t="shared" ca="1" si="205"/>
        <v>0</v>
      </c>
      <c r="Y290" s="33">
        <f t="shared" ca="1" si="206"/>
        <v>1</v>
      </c>
      <c r="Z290" s="33"/>
      <c r="AA290" s="33"/>
      <c r="AO290" s="33">
        <f t="shared" ca="1" si="207"/>
        <v>0</v>
      </c>
      <c r="AP290" s="33">
        <f t="shared" ca="1" si="208"/>
        <v>0</v>
      </c>
      <c r="AQ290" s="33">
        <f t="shared" ca="1" si="209"/>
        <v>0</v>
      </c>
      <c r="AR290" s="33">
        <f t="shared" ca="1" si="210"/>
        <v>0</v>
      </c>
      <c r="AS290" s="33">
        <f t="shared" ca="1" si="211"/>
        <v>0</v>
      </c>
      <c r="AT290" s="34">
        <f t="shared" ca="1" si="212"/>
        <v>0</v>
      </c>
      <c r="AU290" s="33"/>
      <c r="AV290" s="1"/>
      <c r="AW290" s="1"/>
      <c r="AX290" s="1"/>
      <c r="AY290" s="1"/>
      <c r="AZ290" s="1"/>
      <c r="BD290" s="34">
        <f ca="1">Table1[[#This Row],[Car Value]]/Table1[[#This Row],[Cars]]</f>
        <v>9498.2019320021227</v>
      </c>
      <c r="BG290" s="34">
        <f t="shared" ca="1" si="213"/>
        <v>0</v>
      </c>
      <c r="BN290" s="16">
        <f ca="1">Table1[[#This Row],[Mortage Value]]/Table1[[#This Row],[Value of House]]</f>
        <v>0.75006639228954097</v>
      </c>
      <c r="BO290" s="1">
        <f t="shared" ca="1" si="204"/>
        <v>0</v>
      </c>
      <c r="BP290" s="1"/>
      <c r="BS290" s="33">
        <f t="shared" ca="1" si="222"/>
        <v>0</v>
      </c>
      <c r="BT290" s="33">
        <f t="shared" ca="1" si="223"/>
        <v>0</v>
      </c>
      <c r="BU290" s="33">
        <f t="shared" ca="1" si="224"/>
        <v>0</v>
      </c>
      <c r="BV290" s="33">
        <f t="shared" ca="1" si="234"/>
        <v>0</v>
      </c>
      <c r="BW290" s="33">
        <f t="shared" ca="1" si="225"/>
        <v>0</v>
      </c>
      <c r="BX290" s="33">
        <f t="shared" ca="1" si="226"/>
        <v>19853</v>
      </c>
      <c r="BZ290" s="33">
        <f t="shared" ca="1" si="214"/>
        <v>0</v>
      </c>
      <c r="CA290" s="33">
        <f t="shared" ca="1" si="215"/>
        <v>0</v>
      </c>
      <c r="CB290" s="33">
        <f t="shared" ca="1" si="216"/>
        <v>0</v>
      </c>
      <c r="CC290" s="33">
        <f t="shared" ca="1" si="217"/>
        <v>0</v>
      </c>
      <c r="CD290" s="33">
        <f t="shared" ca="1" si="218"/>
        <v>0</v>
      </c>
      <c r="CE290" s="34">
        <f t="shared" ca="1" si="219"/>
        <v>0</v>
      </c>
      <c r="CG290" s="33">
        <f t="shared" ca="1" si="221"/>
        <v>1</v>
      </c>
      <c r="CH290" s="7"/>
      <c r="CJ290" s="34">
        <f t="shared" ca="1" si="220"/>
        <v>40</v>
      </c>
    </row>
    <row r="291" spans="1:88" x14ac:dyDescent="0.25">
      <c r="A291" s="1">
        <f t="shared" ca="1" si="191"/>
        <v>2</v>
      </c>
      <c r="B291" s="1" t="str">
        <f t="shared" ca="1" si="192"/>
        <v>Women</v>
      </c>
      <c r="C291" s="1">
        <f t="shared" ca="1" si="193"/>
        <v>33</v>
      </c>
      <c r="D291" s="1">
        <f t="shared" ca="1" si="194"/>
        <v>5</v>
      </c>
      <c r="E291" s="1" t="str">
        <f t="shared" ca="1" si="195"/>
        <v xml:space="preserve">General work </v>
      </c>
      <c r="F291" s="1">
        <f t="shared" ca="1" si="196"/>
        <v>2</v>
      </c>
      <c r="G291" s="1" t="str">
        <f t="shared" ca="1" si="197"/>
        <v>Civil Engineering</v>
      </c>
      <c r="H291" s="1">
        <f t="shared" ca="1" si="198"/>
        <v>1</v>
      </c>
      <c r="I291" s="1">
        <f t="shared" ca="1" si="190"/>
        <v>2</v>
      </c>
      <c r="J291" s="1">
        <f t="shared" ca="1" si="199"/>
        <v>17106</v>
      </c>
      <c r="K291" s="1">
        <f t="shared" ca="1" si="200"/>
        <v>7</v>
      </c>
      <c r="L291" s="1" t="str">
        <f t="shared" ca="1" si="201"/>
        <v>Tank Road</v>
      </c>
      <c r="M291" s="1">
        <f t="shared" ca="1" si="227"/>
        <v>51318</v>
      </c>
      <c r="N291" s="1">
        <f t="shared" ca="1" si="202"/>
        <v>20105.176508045977</v>
      </c>
      <c r="O291" s="1">
        <f t="shared" ca="1" si="228"/>
        <v>22698.881074945159</v>
      </c>
      <c r="P291" s="1">
        <f t="shared" ca="1" si="203"/>
        <v>9811</v>
      </c>
      <c r="Q291" s="1">
        <f t="shared" ca="1" si="229"/>
        <v>23274.200434035338</v>
      </c>
      <c r="R291">
        <f t="shared" ca="1" si="230"/>
        <v>10103.339192683577</v>
      </c>
      <c r="S291" s="1">
        <f t="shared" ca="1" si="231"/>
        <v>84120.220267628727</v>
      </c>
      <c r="T291" s="1">
        <f t="shared" ca="1" si="232"/>
        <v>53190.376942081319</v>
      </c>
      <c r="U291" s="1">
        <f t="shared" ca="1" si="233"/>
        <v>30929.843325547408</v>
      </c>
      <c r="X291" s="33">
        <f t="shared" ca="1" si="205"/>
        <v>0</v>
      </c>
      <c r="Y291" s="33">
        <f t="shared" ca="1" si="206"/>
        <v>1</v>
      </c>
      <c r="Z291" s="33"/>
      <c r="AA291" s="33"/>
      <c r="AO291" s="33">
        <f t="shared" ca="1" si="207"/>
        <v>0</v>
      </c>
      <c r="AP291" s="33">
        <f t="shared" ca="1" si="208"/>
        <v>1</v>
      </c>
      <c r="AQ291" s="33">
        <f t="shared" ca="1" si="209"/>
        <v>0</v>
      </c>
      <c r="AR291" s="33">
        <f t="shared" ca="1" si="210"/>
        <v>0</v>
      </c>
      <c r="AS291" s="33">
        <f t="shared" ca="1" si="211"/>
        <v>0</v>
      </c>
      <c r="AT291" s="34">
        <f t="shared" ca="1" si="212"/>
        <v>0</v>
      </c>
      <c r="AU291" s="33"/>
      <c r="AV291" s="1"/>
      <c r="AW291" s="1"/>
      <c r="AX291" s="1"/>
      <c r="AY291" s="1"/>
      <c r="AZ291" s="1"/>
      <c r="BD291" s="34">
        <f ca="1">Table1[[#This Row],[Car Value]]/Table1[[#This Row],[Cars]]</f>
        <v>11349.440537472579</v>
      </c>
      <c r="BG291" s="34">
        <f t="shared" ca="1" si="213"/>
        <v>0</v>
      </c>
      <c r="BN291" s="16">
        <f ca="1">Table1[[#This Row],[Mortage Value]]/Table1[[#This Row],[Value of House]]</f>
        <v>0.3917763067158887</v>
      </c>
      <c r="BO291" s="1">
        <f t="shared" ca="1" si="204"/>
        <v>0</v>
      </c>
      <c r="BP291" s="1"/>
      <c r="BS291" s="33">
        <f t="shared" ca="1" si="222"/>
        <v>0</v>
      </c>
      <c r="BT291" s="33">
        <f t="shared" ca="1" si="223"/>
        <v>0</v>
      </c>
      <c r="BU291" s="33">
        <f t="shared" ca="1" si="224"/>
        <v>0</v>
      </c>
      <c r="BV291" s="33">
        <f t="shared" ca="1" si="234"/>
        <v>21681</v>
      </c>
      <c r="BW291" s="33">
        <f t="shared" ca="1" si="225"/>
        <v>0</v>
      </c>
      <c r="BX291" s="33">
        <f t="shared" ca="1" si="226"/>
        <v>0</v>
      </c>
      <c r="BZ291" s="33">
        <f t="shared" ca="1" si="214"/>
        <v>0</v>
      </c>
      <c r="CA291" s="33">
        <f t="shared" ca="1" si="215"/>
        <v>21681</v>
      </c>
      <c r="CB291" s="33">
        <f t="shared" ca="1" si="216"/>
        <v>0</v>
      </c>
      <c r="CC291" s="33">
        <f t="shared" ca="1" si="217"/>
        <v>0</v>
      </c>
      <c r="CD291" s="33">
        <f t="shared" ca="1" si="218"/>
        <v>0</v>
      </c>
      <c r="CE291" s="34">
        <f t="shared" ca="1" si="219"/>
        <v>0</v>
      </c>
      <c r="CG291" s="33">
        <f t="shared" ca="1" si="221"/>
        <v>1</v>
      </c>
      <c r="CH291" s="7"/>
      <c r="CJ291" s="34">
        <f t="shared" ca="1" si="220"/>
        <v>25</v>
      </c>
    </row>
    <row r="292" spans="1:88" x14ac:dyDescent="0.25">
      <c r="A292" s="1">
        <f t="shared" ca="1" si="191"/>
        <v>1</v>
      </c>
      <c r="B292" s="1" t="str">
        <f t="shared" ca="1" si="192"/>
        <v>Men</v>
      </c>
      <c r="C292" s="1">
        <f t="shared" ca="1" si="193"/>
        <v>37</v>
      </c>
      <c r="D292" s="1">
        <f t="shared" ca="1" si="194"/>
        <v>2</v>
      </c>
      <c r="E292" s="1" t="str">
        <f t="shared" ca="1" si="195"/>
        <v>Construction</v>
      </c>
      <c r="F292" s="1">
        <f t="shared" ca="1" si="196"/>
        <v>3</v>
      </c>
      <c r="G292" s="1" t="str">
        <f t="shared" ca="1" si="197"/>
        <v>B.ED</v>
      </c>
      <c r="H292" s="1">
        <f t="shared" ca="1" si="198"/>
        <v>0</v>
      </c>
      <c r="I292" s="1">
        <f t="shared" ca="1" si="190"/>
        <v>2</v>
      </c>
      <c r="J292" s="1">
        <f t="shared" ca="1" si="199"/>
        <v>16254</v>
      </c>
      <c r="K292" s="1">
        <f t="shared" ca="1" si="200"/>
        <v>7</v>
      </c>
      <c r="L292" s="1" t="str">
        <f t="shared" ca="1" si="201"/>
        <v>Tank Road</v>
      </c>
      <c r="M292" s="1">
        <f t="shared" ca="1" si="227"/>
        <v>97524</v>
      </c>
      <c r="N292" s="1">
        <f t="shared" ca="1" si="202"/>
        <v>46573.657979301912</v>
      </c>
      <c r="O292" s="1">
        <f t="shared" ca="1" si="228"/>
        <v>23800.768605939109</v>
      </c>
      <c r="P292" s="1">
        <f t="shared" ca="1" si="203"/>
        <v>11164</v>
      </c>
      <c r="Q292" s="1">
        <f t="shared" ca="1" si="229"/>
        <v>588.03559074467626</v>
      </c>
      <c r="R292">
        <f t="shared" ca="1" si="230"/>
        <v>19969.595775845119</v>
      </c>
      <c r="S292" s="1">
        <f t="shared" ca="1" si="231"/>
        <v>141294.36438178422</v>
      </c>
      <c r="T292" s="1">
        <f t="shared" ca="1" si="232"/>
        <v>58325.693570046591</v>
      </c>
      <c r="U292" s="1">
        <f t="shared" ca="1" si="233"/>
        <v>82968.670811737626</v>
      </c>
      <c r="X292" s="33">
        <f t="shared" ca="1" si="205"/>
        <v>0</v>
      </c>
      <c r="Y292" s="33">
        <f t="shared" ca="1" si="206"/>
        <v>1</v>
      </c>
      <c r="Z292" s="33"/>
      <c r="AA292" s="33"/>
      <c r="AO292" s="33">
        <f t="shared" ca="1" si="207"/>
        <v>0</v>
      </c>
      <c r="AP292" s="33">
        <f t="shared" ca="1" si="208"/>
        <v>0</v>
      </c>
      <c r="AQ292" s="33">
        <f t="shared" ca="1" si="209"/>
        <v>0</v>
      </c>
      <c r="AR292" s="33">
        <f t="shared" ca="1" si="210"/>
        <v>0</v>
      </c>
      <c r="AS292" s="33">
        <f t="shared" ca="1" si="211"/>
        <v>0</v>
      </c>
      <c r="AT292" s="34">
        <f t="shared" ca="1" si="212"/>
        <v>0</v>
      </c>
      <c r="AU292" s="33"/>
      <c r="AV292" s="1"/>
      <c r="AW292" s="1"/>
      <c r="AX292" s="1"/>
      <c r="AY292" s="1"/>
      <c r="AZ292" s="1"/>
      <c r="BD292" s="34">
        <f ca="1">Table1[[#This Row],[Car Value]]/Table1[[#This Row],[Cars]]</f>
        <v>11900.384302969554</v>
      </c>
      <c r="BG292" s="34">
        <f t="shared" ca="1" si="213"/>
        <v>0</v>
      </c>
      <c r="BN292" s="16">
        <f ca="1">Table1[[#This Row],[Mortage Value]]/Table1[[#This Row],[Value of House]]</f>
        <v>0.47756098990301782</v>
      </c>
      <c r="BO292" s="1">
        <f t="shared" ca="1" si="204"/>
        <v>0</v>
      </c>
      <c r="BP292" s="1"/>
      <c r="BS292" s="33">
        <f t="shared" ca="1" si="222"/>
        <v>0</v>
      </c>
      <c r="BT292" s="33">
        <f t="shared" ca="1" si="223"/>
        <v>17106</v>
      </c>
      <c r="BU292" s="33">
        <f t="shared" ca="1" si="224"/>
        <v>0</v>
      </c>
      <c r="BV292" s="33">
        <f t="shared" ca="1" si="234"/>
        <v>0</v>
      </c>
      <c r="BW292" s="33">
        <f t="shared" ca="1" si="225"/>
        <v>0</v>
      </c>
      <c r="BX292" s="33">
        <f t="shared" ca="1" si="226"/>
        <v>0</v>
      </c>
      <c r="BZ292" s="33">
        <f t="shared" ca="1" si="214"/>
        <v>0</v>
      </c>
      <c r="CA292" s="33">
        <f t="shared" ca="1" si="215"/>
        <v>0</v>
      </c>
      <c r="CB292" s="33">
        <f t="shared" ca="1" si="216"/>
        <v>0</v>
      </c>
      <c r="CC292" s="33">
        <f t="shared" ca="1" si="217"/>
        <v>0</v>
      </c>
      <c r="CD292" s="33">
        <f t="shared" ca="1" si="218"/>
        <v>0</v>
      </c>
      <c r="CE292" s="34">
        <f t="shared" ca="1" si="219"/>
        <v>0</v>
      </c>
      <c r="CG292" s="33">
        <f t="shared" ca="1" si="221"/>
        <v>1</v>
      </c>
      <c r="CH292" s="7"/>
      <c r="CJ292" s="34">
        <f t="shared" ca="1" si="220"/>
        <v>32</v>
      </c>
    </row>
    <row r="293" spans="1:88" x14ac:dyDescent="0.25">
      <c r="A293" s="1">
        <f t="shared" ca="1" si="191"/>
        <v>2</v>
      </c>
      <c r="B293" s="1" t="str">
        <f t="shared" ca="1" si="192"/>
        <v>Women</v>
      </c>
      <c r="C293" s="1">
        <f t="shared" ca="1" si="193"/>
        <v>25</v>
      </c>
      <c r="D293" s="1">
        <f t="shared" ca="1" si="194"/>
        <v>5</v>
      </c>
      <c r="E293" s="1" t="str">
        <f t="shared" ca="1" si="195"/>
        <v xml:space="preserve">General work </v>
      </c>
      <c r="F293" s="1">
        <f t="shared" ca="1" si="196"/>
        <v>1</v>
      </c>
      <c r="G293" s="1" t="str">
        <f t="shared" ca="1" si="197"/>
        <v>Doctor</v>
      </c>
      <c r="H293" s="1">
        <f t="shared" ca="1" si="198"/>
        <v>0</v>
      </c>
      <c r="I293" s="1">
        <f t="shared" ca="1" si="190"/>
        <v>1</v>
      </c>
      <c r="J293" s="1">
        <f t="shared" ca="1" si="199"/>
        <v>24003</v>
      </c>
      <c r="K293" s="1">
        <f t="shared" ca="1" si="200"/>
        <v>5</v>
      </c>
      <c r="L293" s="1" t="str">
        <f t="shared" ca="1" si="201"/>
        <v>Shivaji Talao</v>
      </c>
      <c r="M293" s="1">
        <f t="shared" ca="1" si="227"/>
        <v>96012</v>
      </c>
      <c r="N293" s="1">
        <f t="shared" ca="1" si="202"/>
        <v>51250.320857103856</v>
      </c>
      <c r="O293" s="1">
        <f t="shared" ca="1" si="228"/>
        <v>21793.652495858285</v>
      </c>
      <c r="P293" s="1">
        <f t="shared" ca="1" si="203"/>
        <v>14953</v>
      </c>
      <c r="Q293" s="1">
        <f t="shared" ca="1" si="229"/>
        <v>39265.588636190216</v>
      </c>
      <c r="R293">
        <f t="shared" ca="1" si="230"/>
        <v>4881.3472262537853</v>
      </c>
      <c r="S293" s="1">
        <f t="shared" ca="1" si="231"/>
        <v>122686.99972211207</v>
      </c>
      <c r="T293" s="1">
        <f t="shared" ca="1" si="232"/>
        <v>105468.90949329408</v>
      </c>
      <c r="U293" s="1">
        <f t="shared" ca="1" si="233"/>
        <v>17218.090228817993</v>
      </c>
      <c r="X293" s="33">
        <f t="shared" ca="1" si="205"/>
        <v>1</v>
      </c>
      <c r="Y293" s="33">
        <f t="shared" ca="1" si="206"/>
        <v>0</v>
      </c>
      <c r="Z293" s="33"/>
      <c r="AA293" s="33"/>
      <c r="AO293" s="33">
        <f t="shared" ca="1" si="207"/>
        <v>0</v>
      </c>
      <c r="AP293" s="33">
        <f t="shared" ca="1" si="208"/>
        <v>0</v>
      </c>
      <c r="AQ293" s="33">
        <f t="shared" ca="1" si="209"/>
        <v>0</v>
      </c>
      <c r="AR293" s="33">
        <f t="shared" ca="1" si="210"/>
        <v>1</v>
      </c>
      <c r="AS293" s="33">
        <f t="shared" ca="1" si="211"/>
        <v>0</v>
      </c>
      <c r="AT293" s="34">
        <f t="shared" ca="1" si="212"/>
        <v>0</v>
      </c>
      <c r="AU293" s="33"/>
      <c r="AV293" s="1"/>
      <c r="AW293" s="1"/>
      <c r="AX293" s="1"/>
      <c r="AY293" s="1"/>
      <c r="AZ293" s="1"/>
      <c r="BD293" s="34">
        <f ca="1">Table1[[#This Row],[Car Value]]/Table1[[#This Row],[Cars]]</f>
        <v>21793.652495858285</v>
      </c>
      <c r="BG293" s="34">
        <f t="shared" ca="1" si="213"/>
        <v>0</v>
      </c>
      <c r="BN293" s="16">
        <f ca="1">Table1[[#This Row],[Mortage Value]]/Table1[[#This Row],[Value of House]]</f>
        <v>0.53379078508003019</v>
      </c>
      <c r="BO293" s="1">
        <f t="shared" ca="1" si="204"/>
        <v>0</v>
      </c>
      <c r="BP293" s="1"/>
      <c r="BS293" s="33">
        <f t="shared" ca="1" si="222"/>
        <v>0</v>
      </c>
      <c r="BT293" s="33">
        <f t="shared" ca="1" si="223"/>
        <v>16254</v>
      </c>
      <c r="BU293" s="33">
        <f t="shared" ca="1" si="224"/>
        <v>0</v>
      </c>
      <c r="BV293" s="33">
        <f t="shared" ca="1" si="234"/>
        <v>0</v>
      </c>
      <c r="BW293" s="33">
        <f t="shared" ca="1" si="225"/>
        <v>0</v>
      </c>
      <c r="BX293" s="33">
        <f t="shared" ca="1" si="226"/>
        <v>0</v>
      </c>
      <c r="BZ293" s="33">
        <f t="shared" ca="1" si="214"/>
        <v>0</v>
      </c>
      <c r="CA293" s="33">
        <f t="shared" ca="1" si="215"/>
        <v>0</v>
      </c>
      <c r="CB293" s="33">
        <f t="shared" ca="1" si="216"/>
        <v>0</v>
      </c>
      <c r="CC293" s="33">
        <f t="shared" ca="1" si="217"/>
        <v>16254</v>
      </c>
      <c r="CD293" s="33">
        <f t="shared" ca="1" si="218"/>
        <v>0</v>
      </c>
      <c r="CE293" s="34">
        <f t="shared" ca="1" si="219"/>
        <v>0</v>
      </c>
      <c r="CG293" s="33">
        <f t="shared" ca="1" si="221"/>
        <v>1</v>
      </c>
      <c r="CH293" s="7"/>
      <c r="CJ293" s="34">
        <f t="shared" ca="1" si="220"/>
        <v>33</v>
      </c>
    </row>
    <row r="294" spans="1:88" x14ac:dyDescent="0.25">
      <c r="A294" s="1">
        <f t="shared" ca="1" si="191"/>
        <v>2</v>
      </c>
      <c r="B294" s="1" t="str">
        <f t="shared" ca="1" si="192"/>
        <v>Women</v>
      </c>
      <c r="C294" s="1">
        <f t="shared" ca="1" si="193"/>
        <v>35</v>
      </c>
      <c r="D294" s="1">
        <f t="shared" ca="1" si="194"/>
        <v>2</v>
      </c>
      <c r="E294" s="1" t="str">
        <f t="shared" ca="1" si="195"/>
        <v>Construction</v>
      </c>
      <c r="F294" s="1">
        <f t="shared" ca="1" si="196"/>
        <v>4</v>
      </c>
      <c r="G294" s="1" t="str">
        <f t="shared" ca="1" si="197"/>
        <v>IT Engineering</v>
      </c>
      <c r="H294" s="1">
        <f t="shared" ca="1" si="198"/>
        <v>1</v>
      </c>
      <c r="I294" s="1">
        <f t="shared" ca="1" si="190"/>
        <v>2</v>
      </c>
      <c r="J294" s="1">
        <f t="shared" ca="1" si="199"/>
        <v>24428</v>
      </c>
      <c r="K294" s="1">
        <f t="shared" ca="1" si="200"/>
        <v>6</v>
      </c>
      <c r="L294" s="1" t="str">
        <f t="shared" ca="1" si="201"/>
        <v>Bhandup Station road</v>
      </c>
      <c r="M294" s="1">
        <f t="shared" ca="1" si="227"/>
        <v>97712</v>
      </c>
      <c r="N294" s="1">
        <f t="shared" ca="1" si="202"/>
        <v>39553.122256582232</v>
      </c>
      <c r="O294" s="1">
        <f t="shared" ca="1" si="228"/>
        <v>12923.416125216523</v>
      </c>
      <c r="P294" s="1">
        <f t="shared" ca="1" si="203"/>
        <v>2680</v>
      </c>
      <c r="Q294" s="1">
        <f t="shared" ca="1" si="229"/>
        <v>22342.928692229554</v>
      </c>
      <c r="R294">
        <f t="shared" ca="1" si="230"/>
        <v>23935.403991191524</v>
      </c>
      <c r="S294" s="1">
        <f t="shared" ca="1" si="231"/>
        <v>134570.82011640805</v>
      </c>
      <c r="T294" s="1">
        <f t="shared" ca="1" si="232"/>
        <v>64576.050948811782</v>
      </c>
      <c r="U294" s="1">
        <f t="shared" ca="1" si="233"/>
        <v>69994.769167596271</v>
      </c>
      <c r="X294" s="33">
        <f t="shared" ca="1" si="205"/>
        <v>0</v>
      </c>
      <c r="Y294" s="33">
        <f t="shared" ca="1" si="206"/>
        <v>1</v>
      </c>
      <c r="Z294" s="33"/>
      <c r="AA294" s="33"/>
      <c r="AO294" s="33">
        <f t="shared" ca="1" si="207"/>
        <v>0</v>
      </c>
      <c r="AP294" s="33">
        <f t="shared" ca="1" si="208"/>
        <v>0</v>
      </c>
      <c r="AQ294" s="33">
        <f t="shared" ca="1" si="209"/>
        <v>0</v>
      </c>
      <c r="AR294" s="33">
        <f t="shared" ca="1" si="210"/>
        <v>0</v>
      </c>
      <c r="AS294" s="33">
        <f t="shared" ca="1" si="211"/>
        <v>0</v>
      </c>
      <c r="AT294" s="34">
        <f t="shared" ca="1" si="212"/>
        <v>0</v>
      </c>
      <c r="AU294" s="33"/>
      <c r="AV294" s="1"/>
      <c r="AW294" s="1"/>
      <c r="AX294" s="1"/>
      <c r="AY294" s="1"/>
      <c r="AZ294" s="1"/>
      <c r="BD294" s="34">
        <f ca="1">Table1[[#This Row],[Car Value]]/Table1[[#This Row],[Cars]]</f>
        <v>6461.7080626082616</v>
      </c>
      <c r="BG294" s="34">
        <f t="shared" ca="1" si="213"/>
        <v>0</v>
      </c>
      <c r="BN294" s="16">
        <f ca="1">Table1[[#This Row],[Mortage Value]]/Table1[[#This Row],[Value of House]]</f>
        <v>0.4047928837459292</v>
      </c>
      <c r="BO294" s="1">
        <f t="shared" ca="1" si="204"/>
        <v>0</v>
      </c>
      <c r="BP294" s="1"/>
      <c r="BS294" s="33">
        <f t="shared" ca="1" si="222"/>
        <v>0</v>
      </c>
      <c r="BT294" s="33">
        <f t="shared" ca="1" si="223"/>
        <v>0</v>
      </c>
      <c r="BU294" s="33">
        <f t="shared" ca="1" si="224"/>
        <v>24003</v>
      </c>
      <c r="BV294" s="33">
        <f t="shared" ca="1" si="234"/>
        <v>0</v>
      </c>
      <c r="BW294" s="33">
        <f t="shared" ca="1" si="225"/>
        <v>0</v>
      </c>
      <c r="BX294" s="33">
        <f t="shared" ca="1" si="226"/>
        <v>0</v>
      </c>
      <c r="BZ294" s="33">
        <f t="shared" ca="1" si="214"/>
        <v>0</v>
      </c>
      <c r="CA294" s="33">
        <f t="shared" ca="1" si="215"/>
        <v>0</v>
      </c>
      <c r="CB294" s="33">
        <f t="shared" ca="1" si="216"/>
        <v>0</v>
      </c>
      <c r="CC294" s="33">
        <f t="shared" ca="1" si="217"/>
        <v>0</v>
      </c>
      <c r="CD294" s="33">
        <f t="shared" ca="1" si="218"/>
        <v>0</v>
      </c>
      <c r="CE294" s="34">
        <f t="shared" ca="1" si="219"/>
        <v>0</v>
      </c>
      <c r="CG294" s="33">
        <f t="shared" ca="1" si="221"/>
        <v>1</v>
      </c>
      <c r="CH294" s="7"/>
      <c r="CJ294" s="34">
        <f t="shared" ca="1" si="220"/>
        <v>37</v>
      </c>
    </row>
    <row r="295" spans="1:88" x14ac:dyDescent="0.25">
      <c r="A295" s="1">
        <f t="shared" ca="1" si="191"/>
        <v>2</v>
      </c>
      <c r="B295" s="1" t="str">
        <f t="shared" ca="1" si="192"/>
        <v>Women</v>
      </c>
      <c r="C295" s="1">
        <f t="shared" ca="1" si="193"/>
        <v>40</v>
      </c>
      <c r="D295" s="1">
        <f t="shared" ca="1" si="194"/>
        <v>1</v>
      </c>
      <c r="E295" s="1" t="str">
        <f t="shared" ca="1" si="195"/>
        <v>Health</v>
      </c>
      <c r="F295" s="1">
        <f t="shared" ca="1" si="196"/>
        <v>5</v>
      </c>
      <c r="G295" s="1" t="str">
        <f t="shared" ca="1" si="197"/>
        <v>Other</v>
      </c>
      <c r="H295" s="1">
        <f t="shared" ca="1" si="198"/>
        <v>1</v>
      </c>
      <c r="I295" s="1">
        <f t="shared" ca="1" si="190"/>
        <v>2</v>
      </c>
      <c r="J295" s="1">
        <f t="shared" ca="1" si="199"/>
        <v>32354</v>
      </c>
      <c r="K295" s="1">
        <f t="shared" ca="1" si="200"/>
        <v>7</v>
      </c>
      <c r="L295" s="1" t="str">
        <f t="shared" ca="1" si="201"/>
        <v>Tank Road</v>
      </c>
      <c r="M295" s="1">
        <f t="shared" ca="1" si="227"/>
        <v>97062</v>
      </c>
      <c r="N295" s="1">
        <f t="shared" ca="1" si="202"/>
        <v>57071.22433146651</v>
      </c>
      <c r="O295" s="1">
        <f t="shared" ca="1" si="228"/>
        <v>13746.635409958331</v>
      </c>
      <c r="P295" s="1">
        <f t="shared" ca="1" si="203"/>
        <v>11426</v>
      </c>
      <c r="Q295" s="1">
        <f t="shared" ca="1" si="229"/>
        <v>33559.981863022273</v>
      </c>
      <c r="R295">
        <f t="shared" ca="1" si="230"/>
        <v>41801.105038903501</v>
      </c>
      <c r="S295" s="1">
        <f t="shared" ca="1" si="231"/>
        <v>152609.74044886182</v>
      </c>
      <c r="T295" s="1">
        <f t="shared" ca="1" si="232"/>
        <v>102057.20619448878</v>
      </c>
      <c r="U295" s="1">
        <f t="shared" ca="1" si="233"/>
        <v>50552.534254373037</v>
      </c>
      <c r="X295" s="33">
        <f t="shared" ca="1" si="205"/>
        <v>0</v>
      </c>
      <c r="Y295" s="33">
        <f t="shared" ca="1" si="206"/>
        <v>1</v>
      </c>
      <c r="Z295" s="33"/>
      <c r="AA295" s="33"/>
      <c r="AO295" s="33">
        <f t="shared" ca="1" si="207"/>
        <v>0</v>
      </c>
      <c r="AP295" s="33">
        <f t="shared" ca="1" si="208"/>
        <v>0</v>
      </c>
      <c r="AQ295" s="33">
        <f t="shared" ca="1" si="209"/>
        <v>0</v>
      </c>
      <c r="AR295" s="33">
        <f t="shared" ca="1" si="210"/>
        <v>1</v>
      </c>
      <c r="AS295" s="33">
        <f t="shared" ca="1" si="211"/>
        <v>0</v>
      </c>
      <c r="AT295" s="34">
        <f t="shared" ca="1" si="212"/>
        <v>0</v>
      </c>
      <c r="AU295" s="33"/>
      <c r="AV295" s="1"/>
      <c r="AW295" s="1"/>
      <c r="AX295" s="1"/>
      <c r="AY295" s="1"/>
      <c r="AZ295" s="1"/>
      <c r="BD295" s="34">
        <f ca="1">Table1[[#This Row],[Car Value]]/Table1[[#This Row],[Cars]]</f>
        <v>6873.3177049791657</v>
      </c>
      <c r="BG295" s="34">
        <f t="shared" ca="1" si="213"/>
        <v>0</v>
      </c>
      <c r="BN295" s="16">
        <f ca="1">Table1[[#This Row],[Mortage Value]]/Table1[[#This Row],[Value of House]]</f>
        <v>0.58798731049706898</v>
      </c>
      <c r="BO295" s="1">
        <f t="shared" ca="1" si="204"/>
        <v>0</v>
      </c>
      <c r="BP295" s="1"/>
      <c r="BS295" s="33">
        <f t="shared" ca="1" si="222"/>
        <v>0</v>
      </c>
      <c r="BT295" s="33">
        <f t="shared" ca="1" si="223"/>
        <v>0</v>
      </c>
      <c r="BU295" s="33">
        <f t="shared" ca="1" si="224"/>
        <v>0</v>
      </c>
      <c r="BV295" s="33">
        <f t="shared" ca="1" si="234"/>
        <v>24428</v>
      </c>
      <c r="BW295" s="33">
        <f t="shared" ca="1" si="225"/>
        <v>0</v>
      </c>
      <c r="BX295" s="33">
        <f t="shared" ca="1" si="226"/>
        <v>0</v>
      </c>
      <c r="BZ295" s="33">
        <f t="shared" ca="1" si="214"/>
        <v>0</v>
      </c>
      <c r="CA295" s="33">
        <f t="shared" ca="1" si="215"/>
        <v>0</v>
      </c>
      <c r="CB295" s="33">
        <f t="shared" ca="1" si="216"/>
        <v>0</v>
      </c>
      <c r="CC295" s="33">
        <f t="shared" ca="1" si="217"/>
        <v>24428</v>
      </c>
      <c r="CD295" s="33">
        <f t="shared" ca="1" si="218"/>
        <v>0</v>
      </c>
      <c r="CE295" s="34">
        <f t="shared" ca="1" si="219"/>
        <v>0</v>
      </c>
      <c r="CG295" s="33">
        <f t="shared" ca="1" si="221"/>
        <v>1</v>
      </c>
      <c r="CH295" s="7"/>
      <c r="CJ295" s="34">
        <f t="shared" ca="1" si="220"/>
        <v>25</v>
      </c>
    </row>
    <row r="296" spans="1:88" x14ac:dyDescent="0.25">
      <c r="A296" s="1">
        <f t="shared" ca="1" si="191"/>
        <v>2</v>
      </c>
      <c r="B296" s="1" t="str">
        <f t="shared" ca="1" si="192"/>
        <v>Women</v>
      </c>
      <c r="C296" s="1">
        <f t="shared" ca="1" si="193"/>
        <v>31</v>
      </c>
      <c r="D296" s="1">
        <f t="shared" ca="1" si="194"/>
        <v>4</v>
      </c>
      <c r="E296" s="1" t="str">
        <f t="shared" ca="1" si="195"/>
        <v>IT</v>
      </c>
      <c r="F296" s="1">
        <f t="shared" ca="1" si="196"/>
        <v>4</v>
      </c>
      <c r="G296" s="1" t="str">
        <f t="shared" ca="1" si="197"/>
        <v>IT Engineering</v>
      </c>
      <c r="H296" s="1">
        <f t="shared" ca="1" si="198"/>
        <v>1</v>
      </c>
      <c r="I296" s="1">
        <f t="shared" ca="1" si="190"/>
        <v>1</v>
      </c>
      <c r="J296" s="1">
        <f t="shared" ca="1" si="199"/>
        <v>19959</v>
      </c>
      <c r="K296" s="1">
        <f t="shared" ca="1" si="200"/>
        <v>7</v>
      </c>
      <c r="L296" s="1" t="str">
        <f t="shared" ca="1" si="201"/>
        <v>Tank Road</v>
      </c>
      <c r="M296" s="1">
        <f t="shared" ca="1" si="227"/>
        <v>79836</v>
      </c>
      <c r="N296" s="1">
        <f t="shared" ca="1" si="202"/>
        <v>22011.987846181994</v>
      </c>
      <c r="O296" s="1">
        <f t="shared" ca="1" si="228"/>
        <v>19817.135860313712</v>
      </c>
      <c r="P296" s="1">
        <f t="shared" ca="1" si="203"/>
        <v>8482</v>
      </c>
      <c r="Q296" s="1">
        <f t="shared" ca="1" si="229"/>
        <v>14430.075139604825</v>
      </c>
      <c r="R296">
        <f t="shared" ca="1" si="230"/>
        <v>8985.4369579560807</v>
      </c>
      <c r="S296" s="1">
        <f t="shared" ca="1" si="231"/>
        <v>108638.57281826981</v>
      </c>
      <c r="T296" s="1">
        <f t="shared" ca="1" si="232"/>
        <v>44924.062985786819</v>
      </c>
      <c r="U296" s="1">
        <f t="shared" ca="1" si="233"/>
        <v>63714.509832482989</v>
      </c>
      <c r="X296" s="33">
        <f t="shared" ca="1" si="205"/>
        <v>0</v>
      </c>
      <c r="Y296" s="33">
        <f t="shared" ca="1" si="206"/>
        <v>1</v>
      </c>
      <c r="Z296" s="33"/>
      <c r="AA296" s="33"/>
      <c r="AO296" s="33">
        <f t="shared" ca="1" si="207"/>
        <v>0</v>
      </c>
      <c r="AP296" s="33">
        <f t="shared" ca="1" si="208"/>
        <v>0</v>
      </c>
      <c r="AQ296" s="33">
        <f t="shared" ca="1" si="209"/>
        <v>1</v>
      </c>
      <c r="AR296" s="33">
        <f t="shared" ca="1" si="210"/>
        <v>0</v>
      </c>
      <c r="AS296" s="33">
        <f t="shared" ca="1" si="211"/>
        <v>0</v>
      </c>
      <c r="AT296" s="34">
        <f t="shared" ca="1" si="212"/>
        <v>0</v>
      </c>
      <c r="AU296" s="33"/>
      <c r="AV296" s="1"/>
      <c r="AW296" s="1"/>
      <c r="AX296" s="1"/>
      <c r="AY296" s="1"/>
      <c r="AZ296" s="1"/>
      <c r="BD296" s="34">
        <f ca="1">Table1[[#This Row],[Car Value]]/Table1[[#This Row],[Cars]]</f>
        <v>19817.135860313712</v>
      </c>
      <c r="BG296" s="34">
        <f t="shared" ca="1" si="213"/>
        <v>0</v>
      </c>
      <c r="BN296" s="16">
        <f ca="1">Table1[[#This Row],[Mortage Value]]/Table1[[#This Row],[Value of House]]</f>
        <v>0.27571506395838963</v>
      </c>
      <c r="BO296" s="1">
        <f t="shared" ca="1" si="204"/>
        <v>0</v>
      </c>
      <c r="BP296" s="1"/>
      <c r="BS296" s="33">
        <f t="shared" ca="1" si="222"/>
        <v>0</v>
      </c>
      <c r="BT296" s="33">
        <f t="shared" ca="1" si="223"/>
        <v>32354</v>
      </c>
      <c r="BU296" s="33">
        <f t="shared" ca="1" si="224"/>
        <v>0</v>
      </c>
      <c r="BV296" s="33">
        <f t="shared" ca="1" si="234"/>
        <v>0</v>
      </c>
      <c r="BW296" s="33">
        <f t="shared" ca="1" si="225"/>
        <v>0</v>
      </c>
      <c r="BX296" s="33">
        <f t="shared" ca="1" si="226"/>
        <v>0</v>
      </c>
      <c r="BZ296" s="33">
        <f t="shared" ca="1" si="214"/>
        <v>0</v>
      </c>
      <c r="CA296" s="33">
        <f t="shared" ca="1" si="215"/>
        <v>0</v>
      </c>
      <c r="CB296" s="33">
        <f t="shared" ca="1" si="216"/>
        <v>32354</v>
      </c>
      <c r="CC296" s="33">
        <f t="shared" ca="1" si="217"/>
        <v>0</v>
      </c>
      <c r="CD296" s="33">
        <f t="shared" ca="1" si="218"/>
        <v>0</v>
      </c>
      <c r="CE296" s="34">
        <f t="shared" ca="1" si="219"/>
        <v>0</v>
      </c>
      <c r="CG296" s="33">
        <f t="shared" ca="1" si="221"/>
        <v>1</v>
      </c>
      <c r="CH296" s="7"/>
      <c r="CJ296" s="34">
        <f t="shared" ca="1" si="220"/>
        <v>35</v>
      </c>
    </row>
    <row r="297" spans="1:88" x14ac:dyDescent="0.25">
      <c r="A297" s="1">
        <f t="shared" ca="1" si="191"/>
        <v>1</v>
      </c>
      <c r="B297" s="1" t="str">
        <f t="shared" ca="1" si="192"/>
        <v>Men</v>
      </c>
      <c r="C297" s="1">
        <f t="shared" ca="1" si="193"/>
        <v>39</v>
      </c>
      <c r="D297" s="1">
        <f t="shared" ca="1" si="194"/>
        <v>5</v>
      </c>
      <c r="E297" s="1" t="str">
        <f t="shared" ca="1" si="195"/>
        <v xml:space="preserve">General work </v>
      </c>
      <c r="F297" s="1">
        <f t="shared" ca="1" si="196"/>
        <v>6</v>
      </c>
      <c r="G297" s="1" t="str">
        <f t="shared" ca="1" si="197"/>
        <v>Architech</v>
      </c>
      <c r="H297" s="1">
        <f t="shared" ca="1" si="198"/>
        <v>3</v>
      </c>
      <c r="I297" s="1">
        <f t="shared" ca="1" si="190"/>
        <v>2</v>
      </c>
      <c r="J297" s="1">
        <f t="shared" ca="1" si="199"/>
        <v>33338</v>
      </c>
      <c r="K297" s="1">
        <f t="shared" ca="1" si="200"/>
        <v>5</v>
      </c>
      <c r="L297" s="1" t="str">
        <f t="shared" ca="1" si="201"/>
        <v>Shivaji Talao</v>
      </c>
      <c r="M297" s="1">
        <f t="shared" ca="1" si="227"/>
        <v>133352</v>
      </c>
      <c r="N297" s="1">
        <f t="shared" ca="1" si="202"/>
        <v>103874.48633192386</v>
      </c>
      <c r="O297" s="1">
        <f t="shared" ca="1" si="228"/>
        <v>36940.695410088534</v>
      </c>
      <c r="P297" s="1">
        <f t="shared" ca="1" si="203"/>
        <v>34309</v>
      </c>
      <c r="Q297" s="1">
        <f t="shared" ca="1" si="229"/>
        <v>50196.594577097421</v>
      </c>
      <c r="R297">
        <f t="shared" ca="1" si="230"/>
        <v>25891.467628782128</v>
      </c>
      <c r="S297" s="1">
        <f t="shared" ca="1" si="231"/>
        <v>196184.16303887064</v>
      </c>
      <c r="T297" s="1">
        <f t="shared" ca="1" si="232"/>
        <v>188380.08090902129</v>
      </c>
      <c r="U297" s="1">
        <f t="shared" ca="1" si="233"/>
        <v>7804.0821298493538</v>
      </c>
      <c r="X297" s="33">
        <f t="shared" ca="1" si="205"/>
        <v>0</v>
      </c>
      <c r="Y297" s="33">
        <f t="shared" ca="1" si="206"/>
        <v>1</v>
      </c>
      <c r="Z297" s="33"/>
      <c r="AA297" s="33"/>
      <c r="AO297" s="33">
        <f t="shared" ca="1" si="207"/>
        <v>0</v>
      </c>
      <c r="AP297" s="33">
        <f t="shared" ca="1" si="208"/>
        <v>1</v>
      </c>
      <c r="AQ297" s="33">
        <f t="shared" ca="1" si="209"/>
        <v>0</v>
      </c>
      <c r="AR297" s="33">
        <f t="shared" ca="1" si="210"/>
        <v>0</v>
      </c>
      <c r="AS297" s="33">
        <f t="shared" ca="1" si="211"/>
        <v>0</v>
      </c>
      <c r="AT297" s="34">
        <f t="shared" ca="1" si="212"/>
        <v>0</v>
      </c>
      <c r="AU297" s="33"/>
      <c r="AV297" s="1"/>
      <c r="AW297" s="1"/>
      <c r="AX297" s="1"/>
      <c r="AY297" s="1"/>
      <c r="AZ297" s="1"/>
      <c r="BD297" s="34">
        <f ca="1">Table1[[#This Row],[Car Value]]/Table1[[#This Row],[Cars]]</f>
        <v>18470.347705044267</v>
      </c>
      <c r="BG297" s="34">
        <f t="shared" ca="1" si="213"/>
        <v>0</v>
      </c>
      <c r="BN297" s="16">
        <f ca="1">Table1[[#This Row],[Mortage Value]]/Table1[[#This Row],[Value of House]]</f>
        <v>0.7789495945461925</v>
      </c>
      <c r="BO297" s="1">
        <f t="shared" ca="1" si="204"/>
        <v>0</v>
      </c>
      <c r="BP297" s="1"/>
      <c r="BS297" s="33">
        <f t="shared" ca="1" si="222"/>
        <v>0</v>
      </c>
      <c r="BT297" s="33">
        <f t="shared" ca="1" si="223"/>
        <v>19959</v>
      </c>
      <c r="BU297" s="33">
        <f t="shared" ca="1" si="224"/>
        <v>0</v>
      </c>
      <c r="BV297" s="33">
        <f t="shared" ca="1" si="234"/>
        <v>0</v>
      </c>
      <c r="BW297" s="33">
        <f t="shared" ca="1" si="225"/>
        <v>0</v>
      </c>
      <c r="BX297" s="33">
        <f t="shared" ca="1" si="226"/>
        <v>0</v>
      </c>
      <c r="BZ297" s="33">
        <f t="shared" ca="1" si="214"/>
        <v>0</v>
      </c>
      <c r="CA297" s="33">
        <f t="shared" ca="1" si="215"/>
        <v>19959</v>
      </c>
      <c r="CB297" s="33">
        <f t="shared" ca="1" si="216"/>
        <v>0</v>
      </c>
      <c r="CC297" s="33">
        <f t="shared" ca="1" si="217"/>
        <v>0</v>
      </c>
      <c r="CD297" s="33">
        <f t="shared" ca="1" si="218"/>
        <v>0</v>
      </c>
      <c r="CE297" s="34">
        <f t="shared" ca="1" si="219"/>
        <v>0</v>
      </c>
      <c r="CG297" s="33">
        <f t="shared" ca="1" si="221"/>
        <v>1</v>
      </c>
      <c r="CH297" s="7"/>
      <c r="CJ297" s="34">
        <f t="shared" ca="1" si="220"/>
        <v>40</v>
      </c>
    </row>
    <row r="298" spans="1:88" x14ac:dyDescent="0.25">
      <c r="A298" s="1">
        <f t="shared" ca="1" si="191"/>
        <v>1</v>
      </c>
      <c r="B298" s="1" t="str">
        <f t="shared" ca="1" si="192"/>
        <v>Men</v>
      </c>
      <c r="C298" s="1">
        <f t="shared" ca="1" si="193"/>
        <v>39</v>
      </c>
      <c r="D298" s="1">
        <f t="shared" ca="1" si="194"/>
        <v>2</v>
      </c>
      <c r="E298" s="1" t="str">
        <f t="shared" ca="1" si="195"/>
        <v>Construction</v>
      </c>
      <c r="F298" s="1">
        <f t="shared" ca="1" si="196"/>
        <v>2</v>
      </c>
      <c r="G298" s="1" t="str">
        <f t="shared" ca="1" si="197"/>
        <v>Civil Engineering</v>
      </c>
      <c r="H298" s="1">
        <f t="shared" ca="1" si="198"/>
        <v>4</v>
      </c>
      <c r="I298" s="1">
        <f t="shared" ca="1" si="190"/>
        <v>1</v>
      </c>
      <c r="J298" s="1">
        <f t="shared" ca="1" si="199"/>
        <v>29163</v>
      </c>
      <c r="K298" s="1">
        <f t="shared" ca="1" si="200"/>
        <v>2</v>
      </c>
      <c r="L298" s="1" t="str">
        <f t="shared" ca="1" si="201"/>
        <v>Tembhipada Road</v>
      </c>
      <c r="M298" s="1">
        <f t="shared" ca="1" si="227"/>
        <v>145815</v>
      </c>
      <c r="N298" s="1">
        <f t="shared" ca="1" si="202"/>
        <v>120837.41419341048</v>
      </c>
      <c r="O298" s="1">
        <f t="shared" ca="1" si="228"/>
        <v>19280.869129753843</v>
      </c>
      <c r="P298" s="1">
        <f t="shared" ca="1" si="203"/>
        <v>15054</v>
      </c>
      <c r="Q298" s="1">
        <f t="shared" ca="1" si="229"/>
        <v>21771.834737239384</v>
      </c>
      <c r="R298">
        <f t="shared" ca="1" si="230"/>
        <v>2740.0040654514059</v>
      </c>
      <c r="S298" s="1">
        <f t="shared" ca="1" si="231"/>
        <v>167835.87319520526</v>
      </c>
      <c r="T298" s="1">
        <f t="shared" ca="1" si="232"/>
        <v>157663.24893064986</v>
      </c>
      <c r="U298" s="1">
        <f t="shared" ca="1" si="233"/>
        <v>10172.624264555401</v>
      </c>
      <c r="X298" s="33">
        <f t="shared" ca="1" si="205"/>
        <v>1</v>
      </c>
      <c r="Y298" s="33">
        <f t="shared" ca="1" si="206"/>
        <v>0</v>
      </c>
      <c r="Z298" s="33"/>
      <c r="AA298" s="33"/>
      <c r="AO298" s="33">
        <f t="shared" ca="1" si="207"/>
        <v>0</v>
      </c>
      <c r="AP298" s="33">
        <f t="shared" ca="1" si="208"/>
        <v>0</v>
      </c>
      <c r="AQ298" s="33">
        <f t="shared" ca="1" si="209"/>
        <v>0</v>
      </c>
      <c r="AR298" s="33">
        <f t="shared" ca="1" si="210"/>
        <v>0</v>
      </c>
      <c r="AS298" s="33">
        <f t="shared" ca="1" si="211"/>
        <v>0</v>
      </c>
      <c r="AT298" s="34">
        <f t="shared" ca="1" si="212"/>
        <v>0</v>
      </c>
      <c r="AU298" s="33"/>
      <c r="AV298" s="1"/>
      <c r="AW298" s="1"/>
      <c r="AX298" s="1"/>
      <c r="AY298" s="1"/>
      <c r="AZ298" s="1"/>
      <c r="BD298" s="34">
        <f ca="1">Table1[[#This Row],[Car Value]]/Table1[[#This Row],[Cars]]</f>
        <v>19280.869129753843</v>
      </c>
      <c r="BG298" s="34">
        <f t="shared" ca="1" si="213"/>
        <v>0</v>
      </c>
      <c r="BN298" s="16">
        <f ca="1">Table1[[#This Row],[Mortage Value]]/Table1[[#This Row],[Value of House]]</f>
        <v>0.82870359149203088</v>
      </c>
      <c r="BO298" s="1">
        <f t="shared" ca="1" si="204"/>
        <v>0</v>
      </c>
      <c r="BP298" s="1"/>
      <c r="BS298" s="33">
        <f t="shared" ca="1" si="222"/>
        <v>0</v>
      </c>
      <c r="BT298" s="33">
        <f t="shared" ca="1" si="223"/>
        <v>0</v>
      </c>
      <c r="BU298" s="33">
        <f t="shared" ca="1" si="224"/>
        <v>33338</v>
      </c>
      <c r="BV298" s="33">
        <f t="shared" ca="1" si="234"/>
        <v>0</v>
      </c>
      <c r="BW298" s="33">
        <f t="shared" ca="1" si="225"/>
        <v>0</v>
      </c>
      <c r="BX298" s="33">
        <f t="shared" ca="1" si="226"/>
        <v>0</v>
      </c>
      <c r="BZ298" s="33">
        <f t="shared" ca="1" si="214"/>
        <v>0</v>
      </c>
      <c r="CA298" s="33">
        <f t="shared" ca="1" si="215"/>
        <v>0</v>
      </c>
      <c r="CB298" s="33">
        <f t="shared" ca="1" si="216"/>
        <v>0</v>
      </c>
      <c r="CC298" s="33">
        <f t="shared" ca="1" si="217"/>
        <v>0</v>
      </c>
      <c r="CD298" s="33">
        <f t="shared" ca="1" si="218"/>
        <v>0</v>
      </c>
      <c r="CE298" s="34">
        <f t="shared" ca="1" si="219"/>
        <v>0</v>
      </c>
      <c r="CG298" s="33">
        <f t="shared" ca="1" si="221"/>
        <v>1</v>
      </c>
      <c r="CH298" s="7"/>
      <c r="CJ298" s="34">
        <f t="shared" ca="1" si="220"/>
        <v>31</v>
      </c>
    </row>
    <row r="299" spans="1:88" x14ac:dyDescent="0.25">
      <c r="A299" s="1">
        <f t="shared" ca="1" si="191"/>
        <v>1</v>
      </c>
      <c r="B299" s="1" t="str">
        <f t="shared" ca="1" si="192"/>
        <v>Men</v>
      </c>
      <c r="C299" s="1">
        <f t="shared" ca="1" si="193"/>
        <v>31</v>
      </c>
      <c r="D299" s="1">
        <f t="shared" ca="1" si="194"/>
        <v>5</v>
      </c>
      <c r="E299" s="1" t="str">
        <f t="shared" ca="1" si="195"/>
        <v xml:space="preserve">General work </v>
      </c>
      <c r="F299" s="1">
        <f t="shared" ca="1" si="196"/>
        <v>6</v>
      </c>
      <c r="G299" s="1" t="str">
        <f t="shared" ca="1" si="197"/>
        <v>Architech</v>
      </c>
      <c r="H299" s="1">
        <f t="shared" ca="1" si="198"/>
        <v>1</v>
      </c>
      <c r="I299" s="1">
        <f t="shared" ca="1" si="190"/>
        <v>1</v>
      </c>
      <c r="J299" s="1">
        <f t="shared" ca="1" si="199"/>
        <v>24410</v>
      </c>
      <c r="K299" s="1">
        <f t="shared" ca="1" si="200"/>
        <v>6</v>
      </c>
      <c r="L299" s="1" t="str">
        <f t="shared" ca="1" si="201"/>
        <v>Bhandup Station road</v>
      </c>
      <c r="M299" s="1">
        <f t="shared" ca="1" si="227"/>
        <v>97640</v>
      </c>
      <c r="N299" s="1">
        <f t="shared" ca="1" si="202"/>
        <v>83149.26436456677</v>
      </c>
      <c r="O299" s="1">
        <f t="shared" ca="1" si="228"/>
        <v>22890.768633244865</v>
      </c>
      <c r="P299" s="1">
        <f t="shared" ca="1" si="203"/>
        <v>11902</v>
      </c>
      <c r="Q299" s="1">
        <f t="shared" ca="1" si="229"/>
        <v>40597.589008103954</v>
      </c>
      <c r="R299">
        <f t="shared" ca="1" si="230"/>
        <v>7172.4055280824741</v>
      </c>
      <c r="S299" s="1">
        <f t="shared" ca="1" si="231"/>
        <v>127703.17416132733</v>
      </c>
      <c r="T299" s="1">
        <f t="shared" ca="1" si="232"/>
        <v>135648.85337267071</v>
      </c>
      <c r="U299" s="1">
        <f t="shared" ca="1" si="233"/>
        <v>-7945.6792113433767</v>
      </c>
      <c r="X299" s="33">
        <f t="shared" ca="1" si="205"/>
        <v>1</v>
      </c>
      <c r="Y299" s="33">
        <f t="shared" ca="1" si="206"/>
        <v>0</v>
      </c>
      <c r="Z299" s="33"/>
      <c r="AA299" s="33"/>
      <c r="AO299" s="33">
        <f t="shared" ca="1" si="207"/>
        <v>0</v>
      </c>
      <c r="AP299" s="33">
        <f t="shared" ca="1" si="208"/>
        <v>0</v>
      </c>
      <c r="AQ299" s="33">
        <f t="shared" ca="1" si="209"/>
        <v>0</v>
      </c>
      <c r="AR299" s="33">
        <f t="shared" ca="1" si="210"/>
        <v>1</v>
      </c>
      <c r="AS299" s="33">
        <f t="shared" ca="1" si="211"/>
        <v>0</v>
      </c>
      <c r="AT299" s="34">
        <f t="shared" ca="1" si="212"/>
        <v>0</v>
      </c>
      <c r="AU299" s="33"/>
      <c r="AV299" s="1"/>
      <c r="AW299" s="1"/>
      <c r="AX299" s="1"/>
      <c r="AY299" s="1"/>
      <c r="AZ299" s="1"/>
      <c r="BD299" s="34">
        <f ca="1">Table1[[#This Row],[Car Value]]/Table1[[#This Row],[Cars]]</f>
        <v>22890.768633244865</v>
      </c>
      <c r="BG299" s="34">
        <f t="shared" ca="1" si="213"/>
        <v>0</v>
      </c>
      <c r="BN299" s="16">
        <f ca="1">Table1[[#This Row],[Mortage Value]]/Table1[[#This Row],[Value of House]]</f>
        <v>0.85159017169773421</v>
      </c>
      <c r="BO299" s="1">
        <f t="shared" ca="1" si="204"/>
        <v>0</v>
      </c>
      <c r="BP299" s="1"/>
      <c r="BS299" s="33">
        <f t="shared" ca="1" si="222"/>
        <v>0</v>
      </c>
      <c r="BT299" s="33">
        <f t="shared" ca="1" si="223"/>
        <v>0</v>
      </c>
      <c r="BU299" s="33">
        <f t="shared" ca="1" si="224"/>
        <v>0</v>
      </c>
      <c r="BV299" s="33">
        <f t="shared" ca="1" si="234"/>
        <v>0</v>
      </c>
      <c r="BW299" s="33">
        <f t="shared" ca="1" si="225"/>
        <v>0</v>
      </c>
      <c r="BX299" s="33">
        <f t="shared" ca="1" si="226"/>
        <v>0</v>
      </c>
      <c r="BZ299" s="33">
        <f t="shared" ca="1" si="214"/>
        <v>0</v>
      </c>
      <c r="CA299" s="33">
        <f t="shared" ca="1" si="215"/>
        <v>0</v>
      </c>
      <c r="CB299" s="33">
        <f t="shared" ca="1" si="216"/>
        <v>0</v>
      </c>
      <c r="CC299" s="33">
        <f t="shared" ca="1" si="217"/>
        <v>29163</v>
      </c>
      <c r="CD299" s="33">
        <f t="shared" ca="1" si="218"/>
        <v>0</v>
      </c>
      <c r="CE299" s="34">
        <f t="shared" ca="1" si="219"/>
        <v>0</v>
      </c>
      <c r="CG299" s="33">
        <f t="shared" ca="1" si="221"/>
        <v>1</v>
      </c>
      <c r="CH299" s="7"/>
      <c r="CJ299" s="34">
        <f t="shared" ca="1" si="220"/>
        <v>39</v>
      </c>
    </row>
    <row r="300" spans="1:88" x14ac:dyDescent="0.25">
      <c r="A300" s="1">
        <f t="shared" ca="1" si="191"/>
        <v>1</v>
      </c>
      <c r="B300" s="1" t="str">
        <f t="shared" ca="1" si="192"/>
        <v>Men</v>
      </c>
      <c r="C300" s="1">
        <f t="shared" ca="1" si="193"/>
        <v>35</v>
      </c>
      <c r="D300" s="1">
        <f t="shared" ca="1" si="194"/>
        <v>5</v>
      </c>
      <c r="E300" s="1" t="str">
        <f t="shared" ca="1" si="195"/>
        <v xml:space="preserve">General work </v>
      </c>
      <c r="F300" s="1">
        <f t="shared" ca="1" si="196"/>
        <v>1</v>
      </c>
      <c r="G300" s="1" t="str">
        <f t="shared" ca="1" si="197"/>
        <v>Doctor</v>
      </c>
      <c r="H300" s="1">
        <f t="shared" ca="1" si="198"/>
        <v>1</v>
      </c>
      <c r="I300" s="1">
        <f t="shared" ca="1" si="190"/>
        <v>1</v>
      </c>
      <c r="J300" s="1">
        <f t="shared" ca="1" si="199"/>
        <v>25906</v>
      </c>
      <c r="K300" s="1">
        <f t="shared" ca="1" si="200"/>
        <v>3</v>
      </c>
      <c r="L300" s="1" t="str">
        <f t="shared" ca="1" si="201"/>
        <v>Nardas Nagar</v>
      </c>
      <c r="M300" s="1">
        <f t="shared" ca="1" si="227"/>
        <v>103624</v>
      </c>
      <c r="N300" s="1">
        <f t="shared" ca="1" si="202"/>
        <v>53195.735003789625</v>
      </c>
      <c r="O300" s="1">
        <f t="shared" ca="1" si="228"/>
        <v>11141.960556257754</v>
      </c>
      <c r="P300" s="1">
        <f t="shared" ca="1" si="203"/>
        <v>4937</v>
      </c>
      <c r="Q300" s="1">
        <f t="shared" ca="1" si="229"/>
        <v>8448.0127244595169</v>
      </c>
      <c r="R300">
        <f t="shared" ca="1" si="230"/>
        <v>15966.058481244367</v>
      </c>
      <c r="S300" s="1">
        <f t="shared" ca="1" si="231"/>
        <v>130732.01903750212</v>
      </c>
      <c r="T300" s="1">
        <f t="shared" ca="1" si="232"/>
        <v>66580.747728249145</v>
      </c>
      <c r="U300" s="1">
        <f t="shared" ca="1" si="233"/>
        <v>64151.271309252974</v>
      </c>
      <c r="X300" s="33">
        <f t="shared" ca="1" si="205"/>
        <v>1</v>
      </c>
      <c r="Y300" s="33">
        <f t="shared" ca="1" si="206"/>
        <v>0</v>
      </c>
      <c r="Z300" s="33"/>
      <c r="AA300" s="33"/>
      <c r="AO300" s="33">
        <f t="shared" ca="1" si="207"/>
        <v>0</v>
      </c>
      <c r="AP300" s="33">
        <f t="shared" ca="1" si="208"/>
        <v>0</v>
      </c>
      <c r="AQ300" s="33">
        <f t="shared" ca="1" si="209"/>
        <v>0</v>
      </c>
      <c r="AR300" s="33">
        <f t="shared" ca="1" si="210"/>
        <v>0</v>
      </c>
      <c r="AS300" s="33">
        <f t="shared" ca="1" si="211"/>
        <v>0</v>
      </c>
      <c r="AT300" s="34">
        <f t="shared" ca="1" si="212"/>
        <v>0</v>
      </c>
      <c r="AU300" s="33"/>
      <c r="AV300" s="1"/>
      <c r="AW300" s="1"/>
      <c r="AX300" s="1"/>
      <c r="AY300" s="1"/>
      <c r="AZ300" s="1"/>
      <c r="BD300" s="34">
        <f ca="1">Table1[[#This Row],[Car Value]]/Table1[[#This Row],[Cars]]</f>
        <v>11141.960556257754</v>
      </c>
      <c r="BG300" s="34">
        <f t="shared" ca="1" si="213"/>
        <v>0</v>
      </c>
      <c r="BN300" s="16">
        <f ca="1">Table1[[#This Row],[Mortage Value]]/Table1[[#This Row],[Value of House]]</f>
        <v>0.51335342202375533</v>
      </c>
      <c r="BO300" s="1">
        <f t="shared" ca="1" si="204"/>
        <v>0</v>
      </c>
      <c r="BP300" s="1"/>
      <c r="BS300" s="33">
        <f t="shared" ca="1" si="222"/>
        <v>0</v>
      </c>
      <c r="BT300" s="33">
        <f t="shared" ca="1" si="223"/>
        <v>0</v>
      </c>
      <c r="BU300" s="33">
        <f t="shared" ca="1" si="224"/>
        <v>0</v>
      </c>
      <c r="BV300" s="33">
        <f t="shared" ca="1" si="234"/>
        <v>24410</v>
      </c>
      <c r="BW300" s="33">
        <f t="shared" ca="1" si="225"/>
        <v>0</v>
      </c>
      <c r="BX300" s="33">
        <f t="shared" ca="1" si="226"/>
        <v>0</v>
      </c>
      <c r="BZ300" s="33">
        <f t="shared" ca="1" si="214"/>
        <v>0</v>
      </c>
      <c r="CA300" s="33">
        <f t="shared" ca="1" si="215"/>
        <v>0</v>
      </c>
      <c r="CB300" s="33">
        <f t="shared" ca="1" si="216"/>
        <v>0</v>
      </c>
      <c r="CC300" s="33">
        <f t="shared" ca="1" si="217"/>
        <v>0</v>
      </c>
      <c r="CD300" s="33">
        <f t="shared" ca="1" si="218"/>
        <v>0</v>
      </c>
      <c r="CE300" s="34">
        <f t="shared" ca="1" si="219"/>
        <v>0</v>
      </c>
      <c r="CG300" s="33">
        <f t="shared" ca="1" si="221"/>
        <v>1</v>
      </c>
      <c r="CH300" s="7"/>
      <c r="CJ300" s="34">
        <f t="shared" ca="1" si="220"/>
        <v>39</v>
      </c>
    </row>
    <row r="301" spans="1:88" x14ac:dyDescent="0.25">
      <c r="A301" s="1">
        <f t="shared" ca="1" si="191"/>
        <v>1</v>
      </c>
      <c r="B301" s="1" t="str">
        <f t="shared" ca="1" si="192"/>
        <v>Men</v>
      </c>
      <c r="C301" s="1">
        <f t="shared" ca="1" si="193"/>
        <v>40</v>
      </c>
      <c r="D301" s="1">
        <f t="shared" ca="1" si="194"/>
        <v>6</v>
      </c>
      <c r="E301" s="1" t="str">
        <f t="shared" ca="1" si="195"/>
        <v>Architecture</v>
      </c>
      <c r="F301" s="1">
        <f t="shared" ca="1" si="196"/>
        <v>5</v>
      </c>
      <c r="G301" s="1" t="str">
        <f t="shared" ca="1" si="197"/>
        <v>Other</v>
      </c>
      <c r="H301" s="1">
        <f t="shared" ca="1" si="198"/>
        <v>0</v>
      </c>
      <c r="I301" s="1">
        <f t="shared" ca="1" si="190"/>
        <v>2</v>
      </c>
      <c r="J301" s="1">
        <f t="shared" ca="1" si="199"/>
        <v>31048</v>
      </c>
      <c r="K301" s="1">
        <f t="shared" ca="1" si="200"/>
        <v>5</v>
      </c>
      <c r="L301" s="1" t="str">
        <f t="shared" ca="1" si="201"/>
        <v>Shivaji Talao</v>
      </c>
      <c r="M301" s="1">
        <f t="shared" ca="1" si="227"/>
        <v>93144</v>
      </c>
      <c r="N301" s="1">
        <f t="shared" ca="1" si="202"/>
        <v>971.11389394222488</v>
      </c>
      <c r="O301" s="1">
        <f t="shared" ca="1" si="228"/>
        <v>33710.060204416397</v>
      </c>
      <c r="P301" s="1">
        <f t="shared" ca="1" si="203"/>
        <v>28300</v>
      </c>
      <c r="Q301" s="1">
        <f t="shared" ca="1" si="229"/>
        <v>46270.295870518494</v>
      </c>
      <c r="R301">
        <f t="shared" ca="1" si="230"/>
        <v>12875.845088576934</v>
      </c>
      <c r="S301" s="1">
        <f t="shared" ca="1" si="231"/>
        <v>139729.90529299332</v>
      </c>
      <c r="T301" s="1">
        <f t="shared" ca="1" si="232"/>
        <v>75541.409764460725</v>
      </c>
      <c r="U301" s="1">
        <f t="shared" ca="1" si="233"/>
        <v>64188.4955285326</v>
      </c>
      <c r="X301" s="33">
        <f t="shared" ca="1" si="205"/>
        <v>1</v>
      </c>
      <c r="Y301" s="33">
        <f t="shared" ca="1" si="206"/>
        <v>0</v>
      </c>
      <c r="Z301" s="33"/>
      <c r="AA301" s="33"/>
      <c r="AO301" s="33">
        <f t="shared" ca="1" si="207"/>
        <v>0</v>
      </c>
      <c r="AP301" s="33">
        <f t="shared" ca="1" si="208"/>
        <v>0</v>
      </c>
      <c r="AQ301" s="33">
        <f t="shared" ca="1" si="209"/>
        <v>0</v>
      </c>
      <c r="AR301" s="33">
        <f t="shared" ca="1" si="210"/>
        <v>0</v>
      </c>
      <c r="AS301" s="33">
        <f t="shared" ca="1" si="211"/>
        <v>0</v>
      </c>
      <c r="AT301" s="34">
        <f t="shared" ca="1" si="212"/>
        <v>0</v>
      </c>
      <c r="AU301" s="33"/>
      <c r="AV301" s="1"/>
      <c r="AW301" s="1"/>
      <c r="AX301" s="1"/>
      <c r="AY301" s="1"/>
      <c r="AZ301" s="1"/>
      <c r="BD301" s="34">
        <f ca="1">Table1[[#This Row],[Car Value]]/Table1[[#This Row],[Cars]]</f>
        <v>16855.030102208199</v>
      </c>
      <c r="BG301" s="34">
        <f t="shared" ca="1" si="213"/>
        <v>0</v>
      </c>
      <c r="BN301" s="16">
        <f ca="1">Table1[[#This Row],[Mortage Value]]/Table1[[#This Row],[Value of House]]</f>
        <v>1.0425941487827717E-2</v>
      </c>
      <c r="BO301" s="1">
        <f t="shared" ca="1" si="204"/>
        <v>1</v>
      </c>
      <c r="BP301" s="1"/>
      <c r="BS301" s="33">
        <f t="shared" ca="1" si="222"/>
        <v>0</v>
      </c>
      <c r="BT301" s="33">
        <f t="shared" ca="1" si="223"/>
        <v>0</v>
      </c>
      <c r="BU301" s="33">
        <f t="shared" ca="1" si="224"/>
        <v>0</v>
      </c>
      <c r="BV301" s="33">
        <f t="shared" ca="1" si="234"/>
        <v>0</v>
      </c>
      <c r="BW301" s="33">
        <f t="shared" ca="1" si="225"/>
        <v>0</v>
      </c>
      <c r="BX301" s="33">
        <f t="shared" ca="1" si="226"/>
        <v>25906</v>
      </c>
      <c r="BZ301" s="33">
        <f t="shared" ca="1" si="214"/>
        <v>0</v>
      </c>
      <c r="CA301" s="33">
        <f t="shared" ca="1" si="215"/>
        <v>0</v>
      </c>
      <c r="CB301" s="33">
        <f t="shared" ca="1" si="216"/>
        <v>0</v>
      </c>
      <c r="CC301" s="33">
        <f t="shared" ca="1" si="217"/>
        <v>0</v>
      </c>
      <c r="CD301" s="33">
        <f t="shared" ca="1" si="218"/>
        <v>0</v>
      </c>
      <c r="CE301" s="34">
        <f t="shared" ca="1" si="219"/>
        <v>0</v>
      </c>
      <c r="CG301" s="33">
        <f t="shared" ca="1" si="221"/>
        <v>1</v>
      </c>
      <c r="CH301" s="7"/>
      <c r="CJ301" s="34">
        <f t="shared" ca="1" si="220"/>
        <v>0</v>
      </c>
    </row>
    <row r="302" spans="1:88" x14ac:dyDescent="0.25">
      <c r="A302" s="1">
        <f t="shared" ca="1" si="191"/>
        <v>2</v>
      </c>
      <c r="B302" s="1" t="str">
        <f t="shared" ca="1" si="192"/>
        <v>Women</v>
      </c>
      <c r="C302" s="1">
        <f t="shared" ca="1" si="193"/>
        <v>41</v>
      </c>
      <c r="D302" s="1">
        <f t="shared" ca="1" si="194"/>
        <v>4</v>
      </c>
      <c r="E302" s="1" t="str">
        <f t="shared" ca="1" si="195"/>
        <v>IT</v>
      </c>
      <c r="F302" s="1">
        <f t="shared" ca="1" si="196"/>
        <v>4</v>
      </c>
      <c r="G302" s="1" t="str">
        <f t="shared" ca="1" si="197"/>
        <v>IT Engineering</v>
      </c>
      <c r="H302" s="1">
        <f t="shared" ca="1" si="198"/>
        <v>2</v>
      </c>
      <c r="I302" s="1">
        <f t="shared" ca="1" si="190"/>
        <v>1</v>
      </c>
      <c r="J302" s="1">
        <f t="shared" ca="1" si="199"/>
        <v>28957</v>
      </c>
      <c r="K302" s="1">
        <f t="shared" ca="1" si="200"/>
        <v>2</v>
      </c>
      <c r="L302" s="1" t="str">
        <f t="shared" ca="1" si="201"/>
        <v>Tembhipada Road</v>
      </c>
      <c r="M302" s="1">
        <f t="shared" ca="1" si="227"/>
        <v>115828</v>
      </c>
      <c r="N302" s="1">
        <f t="shared" ca="1" si="202"/>
        <v>40329.497084441136</v>
      </c>
      <c r="O302" s="1">
        <f t="shared" ca="1" si="228"/>
        <v>21903.483250739471</v>
      </c>
      <c r="P302" s="1">
        <f t="shared" ca="1" si="203"/>
        <v>18018</v>
      </c>
      <c r="Q302" s="1">
        <f t="shared" ca="1" si="229"/>
        <v>28086.483755088306</v>
      </c>
      <c r="R302">
        <f t="shared" ca="1" si="230"/>
        <v>41201.906122293491</v>
      </c>
      <c r="S302" s="1">
        <f t="shared" ca="1" si="231"/>
        <v>178933.38937303296</v>
      </c>
      <c r="T302" s="1">
        <f t="shared" ca="1" si="232"/>
        <v>86433.980839529439</v>
      </c>
      <c r="U302" s="1">
        <f t="shared" ca="1" si="233"/>
        <v>92499.40853350352</v>
      </c>
      <c r="X302" s="33">
        <f t="shared" ca="1" si="205"/>
        <v>1</v>
      </c>
      <c r="Y302" s="33">
        <f t="shared" ca="1" si="206"/>
        <v>0</v>
      </c>
      <c r="Z302" s="33"/>
      <c r="AA302" s="33"/>
      <c r="AO302" s="33">
        <f t="shared" ca="1" si="207"/>
        <v>0</v>
      </c>
      <c r="AP302" s="33">
        <f t="shared" ca="1" si="208"/>
        <v>0</v>
      </c>
      <c r="AQ302" s="33">
        <f t="shared" ca="1" si="209"/>
        <v>0</v>
      </c>
      <c r="AR302" s="33">
        <f t="shared" ca="1" si="210"/>
        <v>0</v>
      </c>
      <c r="AS302" s="33">
        <f t="shared" ca="1" si="211"/>
        <v>1</v>
      </c>
      <c r="AT302" s="34">
        <f t="shared" ca="1" si="212"/>
        <v>0</v>
      </c>
      <c r="AU302" s="33"/>
      <c r="AV302" s="1"/>
      <c r="AW302" s="1"/>
      <c r="AX302" s="1"/>
      <c r="AY302" s="1"/>
      <c r="AZ302" s="1"/>
      <c r="BD302" s="34">
        <f ca="1">Table1[[#This Row],[Car Value]]/Table1[[#This Row],[Cars]]</f>
        <v>21903.483250739471</v>
      </c>
      <c r="BG302" s="34">
        <f t="shared" ca="1" si="213"/>
        <v>0</v>
      </c>
      <c r="BN302" s="16">
        <f ca="1">Table1[[#This Row],[Mortage Value]]/Table1[[#This Row],[Value of House]]</f>
        <v>0.34818435166316553</v>
      </c>
      <c r="BO302" s="1">
        <f t="shared" ca="1" si="204"/>
        <v>0</v>
      </c>
      <c r="BP302" s="1"/>
      <c r="BS302" s="33">
        <f t="shared" ca="1" si="222"/>
        <v>0</v>
      </c>
      <c r="BT302" s="33">
        <f t="shared" ca="1" si="223"/>
        <v>0</v>
      </c>
      <c r="BU302" s="33">
        <f t="shared" ca="1" si="224"/>
        <v>31048</v>
      </c>
      <c r="BV302" s="33">
        <f t="shared" ca="1" si="234"/>
        <v>0</v>
      </c>
      <c r="BW302" s="33">
        <f t="shared" ca="1" si="225"/>
        <v>0</v>
      </c>
      <c r="BX302" s="33">
        <f t="shared" ca="1" si="226"/>
        <v>0</v>
      </c>
      <c r="BZ302" s="33">
        <f t="shared" ca="1" si="214"/>
        <v>0</v>
      </c>
      <c r="CA302" s="33">
        <f t="shared" ca="1" si="215"/>
        <v>0</v>
      </c>
      <c r="CB302" s="33">
        <f t="shared" ca="1" si="216"/>
        <v>0</v>
      </c>
      <c r="CC302" s="33">
        <f t="shared" ca="1" si="217"/>
        <v>0</v>
      </c>
      <c r="CD302" s="33">
        <f t="shared" ca="1" si="218"/>
        <v>31048</v>
      </c>
      <c r="CE302" s="34">
        <f t="shared" ca="1" si="219"/>
        <v>0</v>
      </c>
      <c r="CG302" s="33">
        <f t="shared" ca="1" si="221"/>
        <v>1</v>
      </c>
      <c r="CH302" s="7"/>
      <c r="CJ302" s="34">
        <f t="shared" ca="1" si="220"/>
        <v>35</v>
      </c>
    </row>
    <row r="303" spans="1:88" x14ac:dyDescent="0.25">
      <c r="A303" s="1">
        <f t="shared" ca="1" si="191"/>
        <v>1</v>
      </c>
      <c r="B303" s="1" t="str">
        <f t="shared" ca="1" si="192"/>
        <v>Men</v>
      </c>
      <c r="C303" s="1">
        <f t="shared" ca="1" si="193"/>
        <v>42</v>
      </c>
      <c r="D303" s="1">
        <f t="shared" ca="1" si="194"/>
        <v>3</v>
      </c>
      <c r="E303" s="1" t="str">
        <f t="shared" ca="1" si="195"/>
        <v>Teaching</v>
      </c>
      <c r="F303" s="1">
        <f t="shared" ca="1" si="196"/>
        <v>4</v>
      </c>
      <c r="G303" s="1" t="str">
        <f t="shared" ca="1" si="197"/>
        <v>IT Engineering</v>
      </c>
      <c r="H303" s="1">
        <f t="shared" ca="1" si="198"/>
        <v>2</v>
      </c>
      <c r="I303" s="1">
        <f t="shared" ca="1" si="190"/>
        <v>2</v>
      </c>
      <c r="J303" s="1">
        <f t="shared" ca="1" si="199"/>
        <v>33724</v>
      </c>
      <c r="K303" s="1">
        <f t="shared" ca="1" si="200"/>
        <v>4</v>
      </c>
      <c r="L303" s="1" t="str">
        <f t="shared" ca="1" si="201"/>
        <v>Sarvoday Nagar</v>
      </c>
      <c r="M303" s="1">
        <f t="shared" ca="1" si="227"/>
        <v>101172</v>
      </c>
      <c r="N303" s="1">
        <f t="shared" ca="1" si="202"/>
        <v>93912.357086444521</v>
      </c>
      <c r="O303" s="1">
        <f t="shared" ca="1" si="228"/>
        <v>26432.112716301679</v>
      </c>
      <c r="P303" s="1">
        <f t="shared" ca="1" si="203"/>
        <v>19841</v>
      </c>
      <c r="Q303" s="1">
        <f t="shared" ca="1" si="229"/>
        <v>57923.583352447698</v>
      </c>
      <c r="R303">
        <f t="shared" ca="1" si="230"/>
        <v>43824.301194111504</v>
      </c>
      <c r="S303" s="1">
        <f t="shared" ca="1" si="231"/>
        <v>171428.41391041319</v>
      </c>
      <c r="T303" s="1">
        <f t="shared" ca="1" si="232"/>
        <v>171676.94043889223</v>
      </c>
      <c r="U303" s="1">
        <f t="shared" ca="1" si="233"/>
        <v>-248.52652847903664</v>
      </c>
      <c r="X303" s="33">
        <f t="shared" ca="1" si="205"/>
        <v>0</v>
      </c>
      <c r="Y303" s="33">
        <f t="shared" ca="1" si="206"/>
        <v>1</v>
      </c>
      <c r="Z303" s="33"/>
      <c r="AA303" s="33"/>
      <c r="AO303" s="33">
        <f t="shared" ca="1" si="207"/>
        <v>0</v>
      </c>
      <c r="AP303" s="33">
        <f t="shared" ca="1" si="208"/>
        <v>1</v>
      </c>
      <c r="AQ303" s="33">
        <f t="shared" ca="1" si="209"/>
        <v>0</v>
      </c>
      <c r="AR303" s="33">
        <f t="shared" ca="1" si="210"/>
        <v>0</v>
      </c>
      <c r="AS303" s="33">
        <f t="shared" ca="1" si="211"/>
        <v>0</v>
      </c>
      <c r="AT303" s="34">
        <f t="shared" ca="1" si="212"/>
        <v>0</v>
      </c>
      <c r="AU303" s="33"/>
      <c r="AV303" s="1"/>
      <c r="AW303" s="1"/>
      <c r="AX303" s="1"/>
      <c r="AY303" s="1"/>
      <c r="AZ303" s="1"/>
      <c r="BD303" s="34">
        <f ca="1">Table1[[#This Row],[Car Value]]/Table1[[#This Row],[Cars]]</f>
        <v>13216.05635815084</v>
      </c>
      <c r="BG303" s="34">
        <f t="shared" ca="1" si="213"/>
        <v>0</v>
      </c>
      <c r="BN303" s="16">
        <f ca="1">Table1[[#This Row],[Mortage Value]]/Table1[[#This Row],[Value of House]]</f>
        <v>0.92824454479939633</v>
      </c>
      <c r="BO303" s="1">
        <f t="shared" ca="1" si="204"/>
        <v>0</v>
      </c>
      <c r="BP303" s="1"/>
      <c r="BS303" s="33">
        <f t="shared" ca="1" si="222"/>
        <v>0</v>
      </c>
      <c r="BT303" s="33">
        <f t="shared" ca="1" si="223"/>
        <v>0</v>
      </c>
      <c r="BU303" s="33">
        <f t="shared" ca="1" si="224"/>
        <v>0</v>
      </c>
      <c r="BV303" s="33">
        <f t="shared" ca="1" si="234"/>
        <v>0</v>
      </c>
      <c r="BW303" s="33">
        <f t="shared" ca="1" si="225"/>
        <v>0</v>
      </c>
      <c r="BX303" s="33">
        <f t="shared" ca="1" si="226"/>
        <v>0</v>
      </c>
      <c r="BZ303" s="33">
        <f t="shared" ca="1" si="214"/>
        <v>0</v>
      </c>
      <c r="CA303" s="33">
        <f t="shared" ca="1" si="215"/>
        <v>28957</v>
      </c>
      <c r="CB303" s="33">
        <f t="shared" ca="1" si="216"/>
        <v>0</v>
      </c>
      <c r="CC303" s="33">
        <f t="shared" ca="1" si="217"/>
        <v>0</v>
      </c>
      <c r="CD303" s="33">
        <f t="shared" ca="1" si="218"/>
        <v>0</v>
      </c>
      <c r="CE303" s="34">
        <f t="shared" ca="1" si="219"/>
        <v>0</v>
      </c>
      <c r="CG303" s="33">
        <f t="shared" ca="1" si="221"/>
        <v>1</v>
      </c>
      <c r="CH303" s="7"/>
      <c r="CJ303" s="34">
        <f t="shared" ca="1" si="220"/>
        <v>40</v>
      </c>
    </row>
    <row r="304" spans="1:88" x14ac:dyDescent="0.25">
      <c r="A304" s="1">
        <f t="shared" ca="1" si="191"/>
        <v>1</v>
      </c>
      <c r="B304" s="1" t="str">
        <f t="shared" ca="1" si="192"/>
        <v>Men</v>
      </c>
      <c r="C304" s="1">
        <f t="shared" ca="1" si="193"/>
        <v>42</v>
      </c>
      <c r="D304" s="1">
        <f t="shared" ca="1" si="194"/>
        <v>5</v>
      </c>
      <c r="E304" s="1" t="str">
        <f t="shared" ca="1" si="195"/>
        <v xml:space="preserve">General work </v>
      </c>
      <c r="F304" s="1">
        <f t="shared" ca="1" si="196"/>
        <v>4</v>
      </c>
      <c r="G304" s="1" t="str">
        <f t="shared" ca="1" si="197"/>
        <v>IT Engineering</v>
      </c>
      <c r="H304" s="1">
        <f t="shared" ca="1" si="198"/>
        <v>4</v>
      </c>
      <c r="I304" s="1">
        <f t="shared" ca="1" si="190"/>
        <v>1</v>
      </c>
      <c r="J304" s="1">
        <f t="shared" ca="1" si="199"/>
        <v>30137</v>
      </c>
      <c r="K304" s="1">
        <f t="shared" ca="1" si="200"/>
        <v>6</v>
      </c>
      <c r="L304" s="1" t="str">
        <f t="shared" ca="1" si="201"/>
        <v>Bhandup Station road</v>
      </c>
      <c r="M304" s="1">
        <f t="shared" ca="1" si="227"/>
        <v>120548</v>
      </c>
      <c r="N304" s="1">
        <f t="shared" ca="1" si="202"/>
        <v>20419.661265165487</v>
      </c>
      <c r="O304" s="1">
        <f t="shared" ca="1" si="228"/>
        <v>25671.532771313592</v>
      </c>
      <c r="P304" s="1">
        <f t="shared" ca="1" si="203"/>
        <v>20152</v>
      </c>
      <c r="Q304" s="1">
        <f t="shared" ca="1" si="229"/>
        <v>28572.811314988401</v>
      </c>
      <c r="R304">
        <f t="shared" ca="1" si="230"/>
        <v>37310.302662834001</v>
      </c>
      <c r="S304" s="1">
        <f t="shared" ca="1" si="231"/>
        <v>183529.83543414759</v>
      </c>
      <c r="T304" s="1">
        <f t="shared" ca="1" si="232"/>
        <v>69144.472580153888</v>
      </c>
      <c r="U304" s="1">
        <f t="shared" ca="1" si="233"/>
        <v>114385.36285399371</v>
      </c>
      <c r="X304" s="33">
        <f t="shared" ca="1" si="205"/>
        <v>1</v>
      </c>
      <c r="Y304" s="33">
        <f t="shared" ca="1" si="206"/>
        <v>0</v>
      </c>
      <c r="Z304" s="33"/>
      <c r="AA304" s="33"/>
      <c r="AO304" s="33">
        <f t="shared" ca="1" si="207"/>
        <v>1</v>
      </c>
      <c r="AP304" s="33">
        <f t="shared" ca="1" si="208"/>
        <v>0</v>
      </c>
      <c r="AQ304" s="33">
        <f t="shared" ca="1" si="209"/>
        <v>0</v>
      </c>
      <c r="AR304" s="33">
        <f t="shared" ca="1" si="210"/>
        <v>0</v>
      </c>
      <c r="AS304" s="33">
        <f t="shared" ca="1" si="211"/>
        <v>0</v>
      </c>
      <c r="AT304" s="34">
        <f t="shared" ca="1" si="212"/>
        <v>0</v>
      </c>
      <c r="AU304" s="33"/>
      <c r="AV304" s="1"/>
      <c r="AW304" s="1"/>
      <c r="AX304" s="1"/>
      <c r="AY304" s="1"/>
      <c r="AZ304" s="1"/>
      <c r="BD304" s="34">
        <f ca="1">Table1[[#This Row],[Car Value]]/Table1[[#This Row],[Cars]]</f>
        <v>25671.532771313592</v>
      </c>
      <c r="BG304" s="34">
        <f t="shared" ca="1" si="213"/>
        <v>0</v>
      </c>
      <c r="BN304" s="16">
        <f ca="1">Table1[[#This Row],[Mortage Value]]/Table1[[#This Row],[Value of House]]</f>
        <v>0.16939029486317059</v>
      </c>
      <c r="BO304" s="1">
        <f t="shared" ca="1" si="204"/>
        <v>1</v>
      </c>
      <c r="BP304" s="1"/>
      <c r="BS304" s="33">
        <f t="shared" ca="1" si="222"/>
        <v>0</v>
      </c>
      <c r="BT304" s="33">
        <f t="shared" ca="1" si="223"/>
        <v>0</v>
      </c>
      <c r="BU304" s="33">
        <f t="shared" ca="1" si="224"/>
        <v>0</v>
      </c>
      <c r="BV304" s="33">
        <f t="shared" ca="1" si="234"/>
        <v>0</v>
      </c>
      <c r="BW304" s="33">
        <f t="shared" ca="1" si="225"/>
        <v>33724</v>
      </c>
      <c r="BX304" s="33">
        <f t="shared" ca="1" si="226"/>
        <v>0</v>
      </c>
      <c r="BZ304" s="33">
        <f t="shared" ca="1" si="214"/>
        <v>33724</v>
      </c>
      <c r="CA304" s="33">
        <f t="shared" ca="1" si="215"/>
        <v>0</v>
      </c>
      <c r="CB304" s="33">
        <f t="shared" ca="1" si="216"/>
        <v>0</v>
      </c>
      <c r="CC304" s="33">
        <f t="shared" ca="1" si="217"/>
        <v>0</v>
      </c>
      <c r="CD304" s="33">
        <f t="shared" ca="1" si="218"/>
        <v>0</v>
      </c>
      <c r="CE304" s="34">
        <f t="shared" ca="1" si="219"/>
        <v>0</v>
      </c>
      <c r="CG304" s="33">
        <f t="shared" ca="1" si="221"/>
        <v>1</v>
      </c>
      <c r="CH304" s="7"/>
      <c r="CJ304" s="34">
        <f t="shared" ca="1" si="220"/>
        <v>41</v>
      </c>
    </row>
    <row r="305" spans="1:88" x14ac:dyDescent="0.25">
      <c r="A305" s="1">
        <f t="shared" ca="1" si="191"/>
        <v>2</v>
      </c>
      <c r="B305" s="1" t="str">
        <f t="shared" ca="1" si="192"/>
        <v>Women</v>
      </c>
      <c r="C305" s="1">
        <f t="shared" ca="1" si="193"/>
        <v>45</v>
      </c>
      <c r="D305" s="1">
        <f t="shared" ca="1" si="194"/>
        <v>1</v>
      </c>
      <c r="E305" s="1" t="str">
        <f t="shared" ca="1" si="195"/>
        <v>Health</v>
      </c>
      <c r="F305" s="1">
        <f t="shared" ca="1" si="196"/>
        <v>3</v>
      </c>
      <c r="G305" s="1" t="str">
        <f t="shared" ca="1" si="197"/>
        <v>B.ED</v>
      </c>
      <c r="H305" s="1">
        <f t="shared" ca="1" si="198"/>
        <v>0</v>
      </c>
      <c r="I305" s="1">
        <f t="shared" ca="1" si="190"/>
        <v>2</v>
      </c>
      <c r="J305" s="1">
        <f t="shared" ca="1" si="199"/>
        <v>23475</v>
      </c>
      <c r="K305" s="1">
        <f t="shared" ca="1" si="200"/>
        <v>4</v>
      </c>
      <c r="L305" s="1" t="str">
        <f t="shared" ca="1" si="201"/>
        <v>Sarvoday Nagar</v>
      </c>
      <c r="M305" s="1">
        <f t="shared" ca="1" si="227"/>
        <v>93900</v>
      </c>
      <c r="N305" s="1">
        <f t="shared" ca="1" si="202"/>
        <v>84280.337890730472</v>
      </c>
      <c r="O305" s="1">
        <f t="shared" ca="1" si="228"/>
        <v>19629.262923462931</v>
      </c>
      <c r="P305" s="1">
        <f t="shared" ca="1" si="203"/>
        <v>12587</v>
      </c>
      <c r="Q305" s="1">
        <f t="shared" ca="1" si="229"/>
        <v>25164.654037139771</v>
      </c>
      <c r="R305">
        <f t="shared" ca="1" si="230"/>
        <v>6157.9613128442543</v>
      </c>
      <c r="S305" s="1">
        <f t="shared" ca="1" si="231"/>
        <v>119687.22423630719</v>
      </c>
      <c r="T305" s="1">
        <f t="shared" ca="1" si="232"/>
        <v>122031.99192787024</v>
      </c>
      <c r="U305" s="1">
        <f t="shared" ca="1" si="233"/>
        <v>-2344.7676915630582</v>
      </c>
      <c r="X305" s="33">
        <f t="shared" ca="1" si="205"/>
        <v>1</v>
      </c>
      <c r="Y305" s="33">
        <f t="shared" ca="1" si="206"/>
        <v>0</v>
      </c>
      <c r="Z305" s="33"/>
      <c r="AA305" s="33"/>
      <c r="AO305" s="33">
        <f t="shared" ca="1" si="207"/>
        <v>0</v>
      </c>
      <c r="AP305" s="33">
        <f t="shared" ca="1" si="208"/>
        <v>0</v>
      </c>
      <c r="AQ305" s="33">
        <f t="shared" ca="1" si="209"/>
        <v>0</v>
      </c>
      <c r="AR305" s="33">
        <f t="shared" ca="1" si="210"/>
        <v>0</v>
      </c>
      <c r="AS305" s="33">
        <f t="shared" ca="1" si="211"/>
        <v>0</v>
      </c>
      <c r="AT305" s="34">
        <f t="shared" ca="1" si="212"/>
        <v>0</v>
      </c>
      <c r="AU305" s="33"/>
      <c r="AV305" s="1"/>
      <c r="AW305" s="1"/>
      <c r="AX305" s="1"/>
      <c r="AY305" s="1"/>
      <c r="AZ305" s="1"/>
      <c r="BD305" s="34">
        <f ca="1">Table1[[#This Row],[Car Value]]/Table1[[#This Row],[Cars]]</f>
        <v>9814.6314617314656</v>
      </c>
      <c r="BG305" s="34">
        <f t="shared" ca="1" si="213"/>
        <v>0</v>
      </c>
      <c r="BN305" s="16">
        <f ca="1">Table1[[#This Row],[Mortage Value]]/Table1[[#This Row],[Value of House]]</f>
        <v>0.89755418413983468</v>
      </c>
      <c r="BO305" s="1">
        <f t="shared" ca="1" si="204"/>
        <v>0</v>
      </c>
      <c r="BP305" s="1"/>
      <c r="BS305" s="33">
        <f t="shared" ca="1" si="222"/>
        <v>0</v>
      </c>
      <c r="BT305" s="33">
        <f t="shared" ca="1" si="223"/>
        <v>0</v>
      </c>
      <c r="BU305" s="33">
        <f t="shared" ca="1" si="224"/>
        <v>0</v>
      </c>
      <c r="BV305" s="33">
        <f t="shared" ca="1" si="234"/>
        <v>30137</v>
      </c>
      <c r="BW305" s="33">
        <f t="shared" ca="1" si="225"/>
        <v>0</v>
      </c>
      <c r="BX305" s="33">
        <f t="shared" ca="1" si="226"/>
        <v>0</v>
      </c>
      <c r="BZ305" s="33">
        <f t="shared" ca="1" si="214"/>
        <v>0</v>
      </c>
      <c r="CA305" s="33">
        <f t="shared" ca="1" si="215"/>
        <v>0</v>
      </c>
      <c r="CB305" s="33">
        <f t="shared" ca="1" si="216"/>
        <v>0</v>
      </c>
      <c r="CC305" s="33">
        <f t="shared" ca="1" si="217"/>
        <v>0</v>
      </c>
      <c r="CD305" s="33">
        <f t="shared" ca="1" si="218"/>
        <v>0</v>
      </c>
      <c r="CE305" s="34">
        <f t="shared" ca="1" si="219"/>
        <v>0</v>
      </c>
      <c r="CG305" s="33">
        <f t="shared" ca="1" si="221"/>
        <v>1</v>
      </c>
      <c r="CH305" s="7"/>
      <c r="CJ305" s="34">
        <f t="shared" ca="1" si="220"/>
        <v>0</v>
      </c>
    </row>
    <row r="306" spans="1:88" x14ac:dyDescent="0.25">
      <c r="A306" s="1">
        <f t="shared" ca="1" si="191"/>
        <v>1</v>
      </c>
      <c r="B306" s="1" t="str">
        <f t="shared" ca="1" si="192"/>
        <v>Men</v>
      </c>
      <c r="C306" s="1">
        <f t="shared" ca="1" si="193"/>
        <v>44</v>
      </c>
      <c r="D306" s="1">
        <f t="shared" ca="1" si="194"/>
        <v>1</v>
      </c>
      <c r="E306" s="1" t="str">
        <f t="shared" ca="1" si="195"/>
        <v>Health</v>
      </c>
      <c r="F306" s="1">
        <f t="shared" ca="1" si="196"/>
        <v>4</v>
      </c>
      <c r="G306" s="1" t="str">
        <f t="shared" ca="1" si="197"/>
        <v>IT Engineering</v>
      </c>
      <c r="H306" s="1">
        <f t="shared" ca="1" si="198"/>
        <v>1</v>
      </c>
      <c r="I306" s="1">
        <f t="shared" ca="1" si="190"/>
        <v>1</v>
      </c>
      <c r="J306" s="1">
        <f t="shared" ca="1" si="199"/>
        <v>25015</v>
      </c>
      <c r="K306" s="1">
        <f t="shared" ca="1" si="200"/>
        <v>7</v>
      </c>
      <c r="L306" s="1" t="str">
        <f t="shared" ca="1" si="201"/>
        <v>Tank Road</v>
      </c>
      <c r="M306" s="1">
        <f t="shared" ca="1" si="227"/>
        <v>100060</v>
      </c>
      <c r="N306" s="1">
        <f t="shared" ca="1" si="202"/>
        <v>38458.925049701567</v>
      </c>
      <c r="O306" s="1">
        <f t="shared" ca="1" si="228"/>
        <v>13931.845588093604</v>
      </c>
      <c r="P306" s="1">
        <f t="shared" ca="1" si="203"/>
        <v>10906</v>
      </c>
      <c r="Q306" s="1">
        <f t="shared" ca="1" si="229"/>
        <v>9676.7528556198122</v>
      </c>
      <c r="R306">
        <f t="shared" ca="1" si="230"/>
        <v>2247.798500744334</v>
      </c>
      <c r="S306" s="1">
        <f t="shared" ca="1" si="231"/>
        <v>116239.64408883794</v>
      </c>
      <c r="T306" s="1">
        <f t="shared" ca="1" si="232"/>
        <v>59041.677905321383</v>
      </c>
      <c r="U306" s="1">
        <f t="shared" ca="1" si="233"/>
        <v>57197.966183516561</v>
      </c>
      <c r="X306" s="33">
        <f t="shared" ca="1" si="205"/>
        <v>0</v>
      </c>
      <c r="Y306" s="33">
        <f t="shared" ca="1" si="206"/>
        <v>1</v>
      </c>
      <c r="Z306" s="33"/>
      <c r="AA306" s="33"/>
      <c r="AO306" s="33">
        <f t="shared" ca="1" si="207"/>
        <v>0</v>
      </c>
      <c r="AP306" s="33">
        <f t="shared" ca="1" si="208"/>
        <v>0</v>
      </c>
      <c r="AQ306" s="33">
        <f t="shared" ca="1" si="209"/>
        <v>1</v>
      </c>
      <c r="AR306" s="33">
        <f t="shared" ca="1" si="210"/>
        <v>0</v>
      </c>
      <c r="AS306" s="33">
        <f t="shared" ca="1" si="211"/>
        <v>0</v>
      </c>
      <c r="AT306" s="34">
        <f t="shared" ca="1" si="212"/>
        <v>0</v>
      </c>
      <c r="AU306" s="33"/>
      <c r="AV306" s="1"/>
      <c r="AW306" s="1"/>
      <c r="AX306" s="1"/>
      <c r="AY306" s="1"/>
      <c r="AZ306" s="1"/>
      <c r="BD306" s="34">
        <f ca="1">Table1[[#This Row],[Car Value]]/Table1[[#This Row],[Cars]]</f>
        <v>13931.845588093604</v>
      </c>
      <c r="BG306" s="34">
        <f t="shared" ca="1" si="213"/>
        <v>0</v>
      </c>
      <c r="BN306" s="16">
        <f ca="1">Table1[[#This Row],[Mortage Value]]/Table1[[#This Row],[Value of House]]</f>
        <v>0.3843586353158262</v>
      </c>
      <c r="BO306" s="1">
        <f t="shared" ca="1" si="204"/>
        <v>0</v>
      </c>
      <c r="BP306" s="1"/>
      <c r="BS306" s="33">
        <f t="shared" ca="1" si="222"/>
        <v>0</v>
      </c>
      <c r="BT306" s="33">
        <f t="shared" ca="1" si="223"/>
        <v>0</v>
      </c>
      <c r="BU306" s="33">
        <f t="shared" ca="1" si="224"/>
        <v>0</v>
      </c>
      <c r="BV306" s="33">
        <f t="shared" ca="1" si="234"/>
        <v>0</v>
      </c>
      <c r="BW306" s="33">
        <f t="shared" ca="1" si="225"/>
        <v>23475</v>
      </c>
      <c r="BX306" s="33">
        <f t="shared" ca="1" si="226"/>
        <v>0</v>
      </c>
      <c r="BZ306" s="33">
        <f t="shared" ca="1" si="214"/>
        <v>0</v>
      </c>
      <c r="CA306" s="33">
        <f t="shared" ca="1" si="215"/>
        <v>0</v>
      </c>
      <c r="CB306" s="33">
        <f t="shared" ca="1" si="216"/>
        <v>23475</v>
      </c>
      <c r="CC306" s="33">
        <f t="shared" ca="1" si="217"/>
        <v>0</v>
      </c>
      <c r="CD306" s="33">
        <f t="shared" ca="1" si="218"/>
        <v>0</v>
      </c>
      <c r="CE306" s="34">
        <f t="shared" ca="1" si="219"/>
        <v>0</v>
      </c>
      <c r="CG306" s="33">
        <f t="shared" ca="1" si="221"/>
        <v>1</v>
      </c>
      <c r="CH306" s="7"/>
      <c r="CJ306" s="34">
        <f t="shared" ca="1" si="220"/>
        <v>42</v>
      </c>
    </row>
    <row r="307" spans="1:88" x14ac:dyDescent="0.25">
      <c r="A307" s="1">
        <f t="shared" ca="1" si="191"/>
        <v>1</v>
      </c>
      <c r="B307" s="1" t="str">
        <f t="shared" ca="1" si="192"/>
        <v>Men</v>
      </c>
      <c r="C307" s="1">
        <f t="shared" ca="1" si="193"/>
        <v>35</v>
      </c>
      <c r="D307" s="1">
        <f t="shared" ca="1" si="194"/>
        <v>1</v>
      </c>
      <c r="E307" s="1" t="str">
        <f t="shared" ca="1" si="195"/>
        <v>Health</v>
      </c>
      <c r="F307" s="1">
        <f t="shared" ca="1" si="196"/>
        <v>5</v>
      </c>
      <c r="G307" s="1" t="str">
        <f t="shared" ca="1" si="197"/>
        <v>Other</v>
      </c>
      <c r="H307" s="1">
        <f t="shared" ca="1" si="198"/>
        <v>0</v>
      </c>
      <c r="I307" s="1">
        <f t="shared" ca="1" si="190"/>
        <v>2</v>
      </c>
      <c r="J307" s="1">
        <f t="shared" ca="1" si="199"/>
        <v>27010</v>
      </c>
      <c r="K307" s="1">
        <f t="shared" ca="1" si="200"/>
        <v>1</v>
      </c>
      <c r="L307" s="1" t="str">
        <f t="shared" ca="1" si="201"/>
        <v>Ganesh Nagar</v>
      </c>
      <c r="M307" s="1">
        <f t="shared" ca="1" si="227"/>
        <v>162060</v>
      </c>
      <c r="N307" s="1">
        <f t="shared" ca="1" si="202"/>
        <v>158556.01907610445</v>
      </c>
      <c r="O307" s="1">
        <f t="shared" ca="1" si="228"/>
        <v>17148.752198749567</v>
      </c>
      <c r="P307" s="1">
        <f t="shared" ca="1" si="203"/>
        <v>1615</v>
      </c>
      <c r="Q307" s="1">
        <f t="shared" ca="1" si="229"/>
        <v>25332.001682774822</v>
      </c>
      <c r="R307">
        <f t="shared" ca="1" si="230"/>
        <v>23318.642821570167</v>
      </c>
      <c r="S307" s="1">
        <f t="shared" ca="1" si="231"/>
        <v>202527.39502031973</v>
      </c>
      <c r="T307" s="1">
        <f t="shared" ca="1" si="232"/>
        <v>185503.02075887928</v>
      </c>
      <c r="U307" s="1">
        <f t="shared" ca="1" si="233"/>
        <v>17024.374261440447</v>
      </c>
      <c r="X307" s="33">
        <f t="shared" ca="1" si="205"/>
        <v>1</v>
      </c>
      <c r="Y307" s="33">
        <f t="shared" ca="1" si="206"/>
        <v>0</v>
      </c>
      <c r="Z307" s="33"/>
      <c r="AA307" s="33"/>
      <c r="AO307" s="33">
        <f t="shared" ca="1" si="207"/>
        <v>0</v>
      </c>
      <c r="AP307" s="33">
        <f t="shared" ca="1" si="208"/>
        <v>0</v>
      </c>
      <c r="AQ307" s="33">
        <f t="shared" ca="1" si="209"/>
        <v>1</v>
      </c>
      <c r="AR307" s="33">
        <f t="shared" ca="1" si="210"/>
        <v>0</v>
      </c>
      <c r="AS307" s="33">
        <f t="shared" ca="1" si="211"/>
        <v>0</v>
      </c>
      <c r="AT307" s="34">
        <f t="shared" ca="1" si="212"/>
        <v>0</v>
      </c>
      <c r="AU307" s="33"/>
      <c r="AV307" s="1"/>
      <c r="AW307" s="1"/>
      <c r="AX307" s="1"/>
      <c r="AY307" s="1"/>
      <c r="AZ307" s="1"/>
      <c r="BD307" s="34">
        <f ca="1">Table1[[#This Row],[Car Value]]/Table1[[#This Row],[Cars]]</f>
        <v>8574.3760993747837</v>
      </c>
      <c r="BG307" s="34">
        <f t="shared" ca="1" si="213"/>
        <v>0</v>
      </c>
      <c r="BN307" s="16">
        <f ca="1">Table1[[#This Row],[Mortage Value]]/Table1[[#This Row],[Value of House]]</f>
        <v>0.97837849608851324</v>
      </c>
      <c r="BO307" s="1">
        <f t="shared" ca="1" si="204"/>
        <v>0</v>
      </c>
      <c r="BP307" s="1"/>
      <c r="BS307" s="33">
        <f t="shared" ca="1" si="222"/>
        <v>0</v>
      </c>
      <c r="BT307" s="33">
        <f t="shared" ca="1" si="223"/>
        <v>25015</v>
      </c>
      <c r="BU307" s="33">
        <f t="shared" ca="1" si="224"/>
        <v>0</v>
      </c>
      <c r="BV307" s="33">
        <f t="shared" ca="1" si="234"/>
        <v>0</v>
      </c>
      <c r="BW307" s="33">
        <f t="shared" ca="1" si="225"/>
        <v>0</v>
      </c>
      <c r="BX307" s="33">
        <f t="shared" ca="1" si="226"/>
        <v>0</v>
      </c>
      <c r="BZ307" s="33">
        <f t="shared" ca="1" si="214"/>
        <v>0</v>
      </c>
      <c r="CA307" s="33">
        <f t="shared" ca="1" si="215"/>
        <v>0</v>
      </c>
      <c r="CB307" s="33">
        <f t="shared" ca="1" si="216"/>
        <v>25015</v>
      </c>
      <c r="CC307" s="33">
        <f t="shared" ca="1" si="217"/>
        <v>0</v>
      </c>
      <c r="CD307" s="33">
        <f t="shared" ca="1" si="218"/>
        <v>0</v>
      </c>
      <c r="CE307" s="34">
        <f t="shared" ca="1" si="219"/>
        <v>0</v>
      </c>
      <c r="CG307" s="33">
        <f t="shared" ca="1" si="221"/>
        <v>1</v>
      </c>
      <c r="CH307" s="7"/>
      <c r="CJ307" s="34">
        <f t="shared" ca="1" si="220"/>
        <v>0</v>
      </c>
    </row>
    <row r="308" spans="1:88" x14ac:dyDescent="0.25">
      <c r="A308" s="1">
        <f t="shared" ca="1" si="191"/>
        <v>2</v>
      </c>
      <c r="B308" s="1" t="str">
        <f t="shared" ca="1" si="192"/>
        <v>Women</v>
      </c>
      <c r="C308" s="1">
        <f t="shared" ca="1" si="193"/>
        <v>44</v>
      </c>
      <c r="D308" s="1">
        <f t="shared" ca="1" si="194"/>
        <v>1</v>
      </c>
      <c r="E308" s="1" t="str">
        <f t="shared" ca="1" si="195"/>
        <v>Health</v>
      </c>
      <c r="F308" s="1">
        <f t="shared" ca="1" si="196"/>
        <v>5</v>
      </c>
      <c r="G308" s="1" t="str">
        <f t="shared" ca="1" si="197"/>
        <v>Other</v>
      </c>
      <c r="H308" s="1">
        <f t="shared" ca="1" si="198"/>
        <v>2</v>
      </c>
      <c r="I308" s="1">
        <f t="shared" ca="1" si="190"/>
        <v>1</v>
      </c>
      <c r="J308" s="1">
        <f t="shared" ca="1" si="199"/>
        <v>20421</v>
      </c>
      <c r="K308" s="1">
        <f t="shared" ca="1" si="200"/>
        <v>2</v>
      </c>
      <c r="L308" s="1" t="str">
        <f t="shared" ca="1" si="201"/>
        <v>Tembhipada Road</v>
      </c>
      <c r="M308" s="1">
        <f t="shared" ca="1" si="227"/>
        <v>61263</v>
      </c>
      <c r="N308" s="1">
        <f t="shared" ca="1" si="202"/>
        <v>20478.35814391842</v>
      </c>
      <c r="O308" s="1">
        <f t="shared" ca="1" si="228"/>
        <v>15145.31873911422</v>
      </c>
      <c r="P308" s="1">
        <f t="shared" ca="1" si="203"/>
        <v>9086</v>
      </c>
      <c r="Q308" s="1">
        <f t="shared" ca="1" si="229"/>
        <v>15576.259068549238</v>
      </c>
      <c r="R308">
        <f t="shared" ca="1" si="230"/>
        <v>21012.679215285352</v>
      </c>
      <c r="S308" s="1">
        <f t="shared" ca="1" si="231"/>
        <v>97420.997954399558</v>
      </c>
      <c r="T308" s="1">
        <f t="shared" ca="1" si="232"/>
        <v>45140.61721246766</v>
      </c>
      <c r="U308" s="1">
        <f t="shared" ca="1" si="233"/>
        <v>52280.380741931898</v>
      </c>
      <c r="X308" s="33">
        <f t="shared" ca="1" si="205"/>
        <v>1</v>
      </c>
      <c r="Y308" s="33">
        <f t="shared" ca="1" si="206"/>
        <v>0</v>
      </c>
      <c r="Z308" s="33"/>
      <c r="AA308" s="33"/>
      <c r="AO308" s="33">
        <f t="shared" ca="1" si="207"/>
        <v>0</v>
      </c>
      <c r="AP308" s="33">
        <f t="shared" ca="1" si="208"/>
        <v>0</v>
      </c>
      <c r="AQ308" s="33">
        <f t="shared" ca="1" si="209"/>
        <v>1</v>
      </c>
      <c r="AR308" s="33">
        <f t="shared" ca="1" si="210"/>
        <v>0</v>
      </c>
      <c r="AS308" s="33">
        <f t="shared" ca="1" si="211"/>
        <v>0</v>
      </c>
      <c r="AT308" s="34">
        <f t="shared" ca="1" si="212"/>
        <v>0</v>
      </c>
      <c r="AU308" s="33"/>
      <c r="AV308" s="1"/>
      <c r="AW308" s="1"/>
      <c r="AX308" s="1"/>
      <c r="AY308" s="1"/>
      <c r="AZ308" s="1"/>
      <c r="BD308" s="34">
        <f ca="1">Table1[[#This Row],[Car Value]]/Table1[[#This Row],[Cars]]</f>
        <v>15145.31873911422</v>
      </c>
      <c r="BG308" s="34">
        <f t="shared" ca="1" si="213"/>
        <v>0</v>
      </c>
      <c r="BN308" s="16">
        <f ca="1">Table1[[#This Row],[Mortage Value]]/Table1[[#This Row],[Value of House]]</f>
        <v>0.33426959410930612</v>
      </c>
      <c r="BO308" s="1">
        <f t="shared" ca="1" si="204"/>
        <v>0</v>
      </c>
      <c r="BP308" s="1"/>
      <c r="BS308" s="33">
        <f t="shared" ca="1" si="222"/>
        <v>27010</v>
      </c>
      <c r="BT308" s="33">
        <f t="shared" ca="1" si="223"/>
        <v>0</v>
      </c>
      <c r="BU308" s="33">
        <f t="shared" ca="1" si="224"/>
        <v>0</v>
      </c>
      <c r="BV308" s="33">
        <f t="shared" ca="1" si="234"/>
        <v>0</v>
      </c>
      <c r="BW308" s="33">
        <f t="shared" ca="1" si="225"/>
        <v>0</v>
      </c>
      <c r="BX308" s="33">
        <f t="shared" ca="1" si="226"/>
        <v>0</v>
      </c>
      <c r="BZ308" s="33">
        <f t="shared" ca="1" si="214"/>
        <v>0</v>
      </c>
      <c r="CA308" s="33">
        <f t="shared" ca="1" si="215"/>
        <v>0</v>
      </c>
      <c r="CB308" s="33">
        <f t="shared" ca="1" si="216"/>
        <v>27010</v>
      </c>
      <c r="CC308" s="33">
        <f t="shared" ca="1" si="217"/>
        <v>0</v>
      </c>
      <c r="CD308" s="33">
        <f t="shared" ca="1" si="218"/>
        <v>0</v>
      </c>
      <c r="CE308" s="34">
        <f t="shared" ca="1" si="219"/>
        <v>0</v>
      </c>
      <c r="CG308" s="33">
        <f t="shared" ca="1" si="221"/>
        <v>1</v>
      </c>
      <c r="CH308" s="7"/>
      <c r="CJ308" s="34">
        <f t="shared" ca="1" si="220"/>
        <v>44</v>
      </c>
    </row>
    <row r="309" spans="1:88" x14ac:dyDescent="0.25">
      <c r="A309" s="1">
        <f t="shared" ca="1" si="191"/>
        <v>2</v>
      </c>
      <c r="B309" s="1" t="str">
        <f t="shared" ca="1" si="192"/>
        <v>Women</v>
      </c>
      <c r="C309" s="1">
        <f t="shared" ca="1" si="193"/>
        <v>35</v>
      </c>
      <c r="D309" s="1">
        <f t="shared" ca="1" si="194"/>
        <v>4</v>
      </c>
      <c r="E309" s="1" t="str">
        <f t="shared" ca="1" si="195"/>
        <v>IT</v>
      </c>
      <c r="F309" s="1">
        <f t="shared" ca="1" si="196"/>
        <v>5</v>
      </c>
      <c r="G309" s="1" t="str">
        <f t="shared" ca="1" si="197"/>
        <v>Other</v>
      </c>
      <c r="H309" s="1">
        <f t="shared" ca="1" si="198"/>
        <v>4</v>
      </c>
      <c r="I309" s="1">
        <f t="shared" ca="1" si="190"/>
        <v>1</v>
      </c>
      <c r="J309" s="1">
        <f t="shared" ca="1" si="199"/>
        <v>29622</v>
      </c>
      <c r="K309" s="1">
        <f t="shared" ca="1" si="200"/>
        <v>4</v>
      </c>
      <c r="L309" s="1" t="str">
        <f t="shared" ca="1" si="201"/>
        <v>Sarvoday Nagar</v>
      </c>
      <c r="M309" s="1">
        <f t="shared" ca="1" si="227"/>
        <v>88866</v>
      </c>
      <c r="N309" s="1">
        <f t="shared" ca="1" si="202"/>
        <v>7780.6740988091997</v>
      </c>
      <c r="O309" s="1">
        <f t="shared" ca="1" si="228"/>
        <v>24698.405033562223</v>
      </c>
      <c r="P309" s="1">
        <f t="shared" ca="1" si="203"/>
        <v>22858</v>
      </c>
      <c r="Q309" s="1">
        <f t="shared" ca="1" si="229"/>
        <v>58008.651818885999</v>
      </c>
      <c r="R309">
        <f t="shared" ca="1" si="230"/>
        <v>27217.674729631311</v>
      </c>
      <c r="S309" s="1">
        <f t="shared" ca="1" si="231"/>
        <v>140782.07976319353</v>
      </c>
      <c r="T309" s="1">
        <f t="shared" ca="1" si="232"/>
        <v>88647.325917695198</v>
      </c>
      <c r="U309" s="1">
        <f t="shared" ca="1" si="233"/>
        <v>52134.75384549833</v>
      </c>
      <c r="X309" s="33">
        <f t="shared" ca="1" si="205"/>
        <v>0</v>
      </c>
      <c r="Y309" s="33">
        <f t="shared" ca="1" si="206"/>
        <v>1</v>
      </c>
      <c r="Z309" s="33"/>
      <c r="AA309" s="33"/>
      <c r="AO309" s="33">
        <f t="shared" ca="1" si="207"/>
        <v>0</v>
      </c>
      <c r="AP309" s="33">
        <f t="shared" ca="1" si="208"/>
        <v>0</v>
      </c>
      <c r="AQ309" s="33">
        <f t="shared" ca="1" si="209"/>
        <v>1</v>
      </c>
      <c r="AR309" s="33">
        <f t="shared" ca="1" si="210"/>
        <v>0</v>
      </c>
      <c r="AS309" s="33">
        <f t="shared" ca="1" si="211"/>
        <v>0</v>
      </c>
      <c r="AT309" s="34">
        <f t="shared" ca="1" si="212"/>
        <v>0</v>
      </c>
      <c r="AU309" s="33"/>
      <c r="AV309" s="1"/>
      <c r="AW309" s="1"/>
      <c r="AX309" s="1"/>
      <c r="AY309" s="1"/>
      <c r="AZ309" s="1"/>
      <c r="BD309" s="34">
        <f ca="1">Table1[[#This Row],[Car Value]]/Table1[[#This Row],[Cars]]</f>
        <v>24698.405033562223</v>
      </c>
      <c r="BG309" s="34">
        <f t="shared" ca="1" si="213"/>
        <v>0</v>
      </c>
      <c r="BN309" s="16">
        <f ca="1">Table1[[#This Row],[Mortage Value]]/Table1[[#This Row],[Value of House]]</f>
        <v>8.7555129057335757E-2</v>
      </c>
      <c r="BO309" s="1">
        <f t="shared" ca="1" si="204"/>
        <v>1</v>
      </c>
      <c r="BP309" s="1"/>
      <c r="BS309" s="33">
        <f t="shared" ca="1" si="222"/>
        <v>0</v>
      </c>
      <c r="BT309" s="33">
        <f t="shared" ca="1" si="223"/>
        <v>0</v>
      </c>
      <c r="BU309" s="33">
        <f t="shared" ca="1" si="224"/>
        <v>0</v>
      </c>
      <c r="BV309" s="33">
        <f t="shared" ca="1" si="234"/>
        <v>0</v>
      </c>
      <c r="BW309" s="33">
        <f t="shared" ca="1" si="225"/>
        <v>0</v>
      </c>
      <c r="BX309" s="33">
        <f t="shared" ca="1" si="226"/>
        <v>0</v>
      </c>
      <c r="BZ309" s="33">
        <f t="shared" ca="1" si="214"/>
        <v>0</v>
      </c>
      <c r="CA309" s="33">
        <f t="shared" ca="1" si="215"/>
        <v>0</v>
      </c>
      <c r="CB309" s="33">
        <f t="shared" ca="1" si="216"/>
        <v>20421</v>
      </c>
      <c r="CC309" s="33">
        <f t="shared" ca="1" si="217"/>
        <v>0</v>
      </c>
      <c r="CD309" s="33">
        <f t="shared" ca="1" si="218"/>
        <v>0</v>
      </c>
      <c r="CE309" s="34">
        <f t="shared" ca="1" si="219"/>
        <v>0</v>
      </c>
      <c r="CG309" s="33">
        <f t="shared" ca="1" si="221"/>
        <v>1</v>
      </c>
      <c r="CH309" s="7"/>
      <c r="CJ309" s="34">
        <f t="shared" ca="1" si="220"/>
        <v>35</v>
      </c>
    </row>
    <row r="310" spans="1:88" x14ac:dyDescent="0.25">
      <c r="A310" s="1">
        <f t="shared" ca="1" si="191"/>
        <v>1</v>
      </c>
      <c r="B310" s="1" t="str">
        <f t="shared" ca="1" si="192"/>
        <v>Men</v>
      </c>
      <c r="C310" s="1">
        <f t="shared" ca="1" si="193"/>
        <v>42</v>
      </c>
      <c r="D310" s="1">
        <f t="shared" ca="1" si="194"/>
        <v>5</v>
      </c>
      <c r="E310" s="1" t="str">
        <f t="shared" ca="1" si="195"/>
        <v xml:space="preserve">General work </v>
      </c>
      <c r="F310" s="1">
        <f t="shared" ca="1" si="196"/>
        <v>1</v>
      </c>
      <c r="G310" s="1" t="str">
        <f t="shared" ca="1" si="197"/>
        <v>Doctor</v>
      </c>
      <c r="H310" s="1">
        <f t="shared" ca="1" si="198"/>
        <v>0</v>
      </c>
      <c r="I310" s="1">
        <f t="shared" ca="1" si="190"/>
        <v>1</v>
      </c>
      <c r="J310" s="1">
        <f t="shared" ca="1" si="199"/>
        <v>34778</v>
      </c>
      <c r="K310" s="1">
        <f t="shared" ca="1" si="200"/>
        <v>3</v>
      </c>
      <c r="L310" s="1" t="str">
        <f t="shared" ca="1" si="201"/>
        <v>Nardas Nagar</v>
      </c>
      <c r="M310" s="1">
        <f t="shared" ca="1" si="227"/>
        <v>139112</v>
      </c>
      <c r="N310" s="1">
        <f t="shared" ca="1" si="202"/>
        <v>115191.07223941913</v>
      </c>
      <c r="O310" s="1">
        <f t="shared" ca="1" si="228"/>
        <v>32915.536899659768</v>
      </c>
      <c r="P310" s="1">
        <f t="shared" ca="1" si="203"/>
        <v>16798</v>
      </c>
      <c r="Q310" s="1">
        <f t="shared" ca="1" si="229"/>
        <v>55026.667980331404</v>
      </c>
      <c r="R310">
        <f t="shared" ca="1" si="230"/>
        <v>6114.3171261615917</v>
      </c>
      <c r="S310" s="1">
        <f t="shared" ca="1" si="231"/>
        <v>178141.85402582138</v>
      </c>
      <c r="T310" s="1">
        <f t="shared" ca="1" si="232"/>
        <v>187015.74021975053</v>
      </c>
      <c r="U310" s="1">
        <f t="shared" ca="1" si="233"/>
        <v>-8873.8861939291528</v>
      </c>
      <c r="X310" s="33">
        <f t="shared" ca="1" si="205"/>
        <v>0</v>
      </c>
      <c r="Y310" s="33">
        <f t="shared" ca="1" si="206"/>
        <v>1</v>
      </c>
      <c r="Z310" s="33"/>
      <c r="AA310" s="33"/>
      <c r="AO310" s="33">
        <f t="shared" ca="1" si="207"/>
        <v>0</v>
      </c>
      <c r="AP310" s="33">
        <f t="shared" ca="1" si="208"/>
        <v>1</v>
      </c>
      <c r="AQ310" s="33">
        <f t="shared" ca="1" si="209"/>
        <v>0</v>
      </c>
      <c r="AR310" s="33">
        <f t="shared" ca="1" si="210"/>
        <v>0</v>
      </c>
      <c r="AS310" s="33">
        <f t="shared" ca="1" si="211"/>
        <v>0</v>
      </c>
      <c r="AT310" s="34">
        <f t="shared" ca="1" si="212"/>
        <v>0</v>
      </c>
      <c r="AU310" s="33"/>
      <c r="AV310" s="1"/>
      <c r="AW310" s="1"/>
      <c r="AX310" s="1"/>
      <c r="AY310" s="1"/>
      <c r="AZ310" s="1"/>
      <c r="BD310" s="34">
        <f ca="1">Table1[[#This Row],[Car Value]]/Table1[[#This Row],[Cars]]</f>
        <v>32915.536899659768</v>
      </c>
      <c r="BG310" s="34">
        <f t="shared" ca="1" si="213"/>
        <v>0</v>
      </c>
      <c r="BN310" s="16">
        <f ca="1">Table1[[#This Row],[Mortage Value]]/Table1[[#This Row],[Value of House]]</f>
        <v>0.82804554775590267</v>
      </c>
      <c r="BO310" s="1">
        <f t="shared" ca="1" si="204"/>
        <v>0</v>
      </c>
      <c r="BP310" s="1"/>
      <c r="BS310" s="33">
        <f t="shared" ca="1" si="222"/>
        <v>0</v>
      </c>
      <c r="BT310" s="33">
        <f t="shared" ca="1" si="223"/>
        <v>0</v>
      </c>
      <c r="BU310" s="33">
        <f t="shared" ca="1" si="224"/>
        <v>0</v>
      </c>
      <c r="BV310" s="33">
        <f t="shared" ca="1" si="234"/>
        <v>0</v>
      </c>
      <c r="BW310" s="33">
        <f t="shared" ca="1" si="225"/>
        <v>29622</v>
      </c>
      <c r="BX310" s="33">
        <f t="shared" ca="1" si="226"/>
        <v>0</v>
      </c>
      <c r="BZ310" s="33">
        <f t="shared" ca="1" si="214"/>
        <v>0</v>
      </c>
      <c r="CA310" s="33">
        <f t="shared" ca="1" si="215"/>
        <v>29622</v>
      </c>
      <c r="CB310" s="33">
        <f t="shared" ca="1" si="216"/>
        <v>0</v>
      </c>
      <c r="CC310" s="33">
        <f t="shared" ca="1" si="217"/>
        <v>0</v>
      </c>
      <c r="CD310" s="33">
        <f t="shared" ca="1" si="218"/>
        <v>0</v>
      </c>
      <c r="CE310" s="34">
        <f t="shared" ca="1" si="219"/>
        <v>0</v>
      </c>
      <c r="CG310" s="33">
        <f t="shared" ca="1" si="221"/>
        <v>1</v>
      </c>
      <c r="CH310" s="7"/>
      <c r="CJ310" s="34">
        <f t="shared" ca="1" si="220"/>
        <v>44</v>
      </c>
    </row>
    <row r="311" spans="1:88" x14ac:dyDescent="0.25">
      <c r="A311" s="1">
        <f t="shared" ca="1" si="191"/>
        <v>2</v>
      </c>
      <c r="B311" s="1" t="str">
        <f t="shared" ca="1" si="192"/>
        <v>Women</v>
      </c>
      <c r="C311" s="1">
        <f t="shared" ca="1" si="193"/>
        <v>25</v>
      </c>
      <c r="D311" s="1">
        <f t="shared" ca="1" si="194"/>
        <v>3</v>
      </c>
      <c r="E311" s="1" t="str">
        <f t="shared" ca="1" si="195"/>
        <v>Teaching</v>
      </c>
      <c r="F311" s="1">
        <f t="shared" ca="1" si="196"/>
        <v>6</v>
      </c>
      <c r="G311" s="1" t="str">
        <f t="shared" ca="1" si="197"/>
        <v>Architech</v>
      </c>
      <c r="H311" s="1">
        <f t="shared" ca="1" si="198"/>
        <v>3</v>
      </c>
      <c r="I311" s="1">
        <f t="shared" ca="1" si="190"/>
        <v>2</v>
      </c>
      <c r="J311" s="1">
        <f t="shared" ca="1" si="199"/>
        <v>29512</v>
      </c>
      <c r="K311" s="1">
        <f t="shared" ca="1" si="200"/>
        <v>6</v>
      </c>
      <c r="L311" s="1" t="str">
        <f t="shared" ca="1" si="201"/>
        <v>Bhandup Station road</v>
      </c>
      <c r="M311" s="1">
        <f t="shared" ca="1" si="227"/>
        <v>88536</v>
      </c>
      <c r="N311" s="1">
        <f t="shared" ca="1" si="202"/>
        <v>29670.77637295406</v>
      </c>
      <c r="O311" s="1">
        <f t="shared" ca="1" si="228"/>
        <v>34471.240967871141</v>
      </c>
      <c r="P311" s="1">
        <f t="shared" ca="1" si="203"/>
        <v>15736</v>
      </c>
      <c r="Q311" s="1">
        <f t="shared" ca="1" si="229"/>
        <v>48179.550612871855</v>
      </c>
      <c r="R311">
        <f t="shared" ca="1" si="230"/>
        <v>5996.8811485136748</v>
      </c>
      <c r="S311" s="1">
        <f t="shared" ca="1" si="231"/>
        <v>129004.12211638481</v>
      </c>
      <c r="T311" s="1">
        <f t="shared" ca="1" si="232"/>
        <v>93586.326985825915</v>
      </c>
      <c r="U311" s="1">
        <f t="shared" ca="1" si="233"/>
        <v>35417.795130558894</v>
      </c>
      <c r="X311" s="33">
        <f t="shared" ca="1" si="205"/>
        <v>1</v>
      </c>
      <c r="Y311" s="33">
        <f t="shared" ca="1" si="206"/>
        <v>0</v>
      </c>
      <c r="Z311" s="33"/>
      <c r="AA311" s="33"/>
      <c r="AO311" s="33">
        <f t="shared" ca="1" si="207"/>
        <v>0</v>
      </c>
      <c r="AP311" s="33">
        <f t="shared" ca="1" si="208"/>
        <v>0</v>
      </c>
      <c r="AQ311" s="33">
        <f t="shared" ca="1" si="209"/>
        <v>0</v>
      </c>
      <c r="AR311" s="33">
        <f t="shared" ca="1" si="210"/>
        <v>0</v>
      </c>
      <c r="AS311" s="33">
        <f t="shared" ca="1" si="211"/>
        <v>0</v>
      </c>
      <c r="AT311" s="34">
        <f t="shared" ca="1" si="212"/>
        <v>0</v>
      </c>
      <c r="AU311" s="33"/>
      <c r="AV311" s="1"/>
      <c r="AW311" s="1"/>
      <c r="AX311" s="1"/>
      <c r="AY311" s="1"/>
      <c r="AZ311" s="1"/>
      <c r="BD311" s="34">
        <f ca="1">Table1[[#This Row],[Car Value]]/Table1[[#This Row],[Cars]]</f>
        <v>17235.620483935571</v>
      </c>
      <c r="BG311" s="34">
        <f t="shared" ca="1" si="213"/>
        <v>0</v>
      </c>
      <c r="BN311" s="16">
        <f ca="1">Table1[[#This Row],[Mortage Value]]/Table1[[#This Row],[Value of House]]</f>
        <v>0.33512668714369365</v>
      </c>
      <c r="BO311" s="1">
        <f t="shared" ca="1" si="204"/>
        <v>0</v>
      </c>
      <c r="BP311" s="1"/>
      <c r="BS311" s="33">
        <f t="shared" ca="1" si="222"/>
        <v>0</v>
      </c>
      <c r="BT311" s="33">
        <f t="shared" ca="1" si="223"/>
        <v>0</v>
      </c>
      <c r="BU311" s="33">
        <f t="shared" ca="1" si="224"/>
        <v>0</v>
      </c>
      <c r="BV311" s="33">
        <f t="shared" ca="1" si="234"/>
        <v>0</v>
      </c>
      <c r="BW311" s="33">
        <f t="shared" ca="1" si="225"/>
        <v>0</v>
      </c>
      <c r="BX311" s="33">
        <f t="shared" ca="1" si="226"/>
        <v>34778</v>
      </c>
      <c r="BZ311" s="33">
        <f t="shared" ca="1" si="214"/>
        <v>0</v>
      </c>
      <c r="CA311" s="33">
        <f t="shared" ca="1" si="215"/>
        <v>0</v>
      </c>
      <c r="CB311" s="33">
        <f t="shared" ca="1" si="216"/>
        <v>0</v>
      </c>
      <c r="CC311" s="33">
        <f t="shared" ca="1" si="217"/>
        <v>0</v>
      </c>
      <c r="CD311" s="33">
        <f t="shared" ca="1" si="218"/>
        <v>0</v>
      </c>
      <c r="CE311" s="34">
        <f t="shared" ca="1" si="219"/>
        <v>0</v>
      </c>
      <c r="CG311" s="33">
        <f t="shared" ca="1" si="221"/>
        <v>1</v>
      </c>
      <c r="CH311" s="7"/>
      <c r="CJ311" s="34">
        <f t="shared" ca="1" si="220"/>
        <v>35</v>
      </c>
    </row>
    <row r="312" spans="1:88" x14ac:dyDescent="0.25">
      <c r="A312" s="1">
        <f t="shared" ca="1" si="191"/>
        <v>2</v>
      </c>
      <c r="B312" s="1" t="str">
        <f t="shared" ca="1" si="192"/>
        <v>Women</v>
      </c>
      <c r="C312" s="1">
        <f t="shared" ca="1" si="193"/>
        <v>33</v>
      </c>
      <c r="D312" s="1">
        <f t="shared" ca="1" si="194"/>
        <v>1</v>
      </c>
      <c r="E312" s="1" t="str">
        <f t="shared" ca="1" si="195"/>
        <v>Health</v>
      </c>
      <c r="F312" s="1">
        <f t="shared" ca="1" si="196"/>
        <v>5</v>
      </c>
      <c r="G312" s="1" t="str">
        <f t="shared" ca="1" si="197"/>
        <v>Other</v>
      </c>
      <c r="H312" s="1">
        <f t="shared" ca="1" si="198"/>
        <v>4</v>
      </c>
      <c r="I312" s="1">
        <f t="shared" ca="1" si="190"/>
        <v>2</v>
      </c>
      <c r="J312" s="1">
        <f t="shared" ca="1" si="199"/>
        <v>24580</v>
      </c>
      <c r="K312" s="1">
        <f t="shared" ca="1" si="200"/>
        <v>2</v>
      </c>
      <c r="L312" s="1" t="str">
        <f t="shared" ca="1" si="201"/>
        <v>Tembhipada Road</v>
      </c>
      <c r="M312" s="1">
        <f t="shared" ca="1" si="227"/>
        <v>98320</v>
      </c>
      <c r="N312" s="1">
        <f t="shared" ca="1" si="202"/>
        <v>64202.132612060486</v>
      </c>
      <c r="O312" s="1">
        <f t="shared" ca="1" si="228"/>
        <v>40331.92938639698</v>
      </c>
      <c r="P312" s="1">
        <f t="shared" ca="1" si="203"/>
        <v>2794</v>
      </c>
      <c r="Q312" s="1">
        <f t="shared" ca="1" si="229"/>
        <v>16334.975550687137</v>
      </c>
      <c r="R312">
        <f t="shared" ca="1" si="230"/>
        <v>7788.0780498796048</v>
      </c>
      <c r="S312" s="1">
        <f t="shared" ca="1" si="231"/>
        <v>146440.00743627659</v>
      </c>
      <c r="T312" s="1">
        <f t="shared" ca="1" si="232"/>
        <v>83331.108162747638</v>
      </c>
      <c r="U312" s="1">
        <f t="shared" ca="1" si="233"/>
        <v>63108.89927352895</v>
      </c>
      <c r="X312" s="33">
        <f t="shared" ca="1" si="205"/>
        <v>0</v>
      </c>
      <c r="Y312" s="33">
        <f t="shared" ca="1" si="206"/>
        <v>1</v>
      </c>
      <c r="Z312" s="33"/>
      <c r="AA312" s="33"/>
      <c r="AO312" s="33">
        <f t="shared" ca="1" si="207"/>
        <v>1</v>
      </c>
      <c r="AP312" s="33">
        <f t="shared" ca="1" si="208"/>
        <v>0</v>
      </c>
      <c r="AQ312" s="33">
        <f t="shared" ca="1" si="209"/>
        <v>0</v>
      </c>
      <c r="AR312" s="33">
        <f t="shared" ca="1" si="210"/>
        <v>0</v>
      </c>
      <c r="AS312" s="33">
        <f t="shared" ca="1" si="211"/>
        <v>0</v>
      </c>
      <c r="AT312" s="34">
        <f t="shared" ca="1" si="212"/>
        <v>0</v>
      </c>
      <c r="AU312" s="33"/>
      <c r="AV312" s="1"/>
      <c r="AW312" s="1"/>
      <c r="AX312" s="1"/>
      <c r="AY312" s="1"/>
      <c r="AZ312" s="1"/>
      <c r="BD312" s="34">
        <f ca="1">Table1[[#This Row],[Car Value]]/Table1[[#This Row],[Cars]]</f>
        <v>20165.96469319849</v>
      </c>
      <c r="BG312" s="34">
        <f t="shared" ca="1" si="213"/>
        <v>0</v>
      </c>
      <c r="BN312" s="16">
        <f ca="1">Table1[[#This Row],[Mortage Value]]/Table1[[#This Row],[Value of House]]</f>
        <v>0.65299158474430929</v>
      </c>
      <c r="BO312" s="1">
        <f t="shared" ca="1" si="204"/>
        <v>0</v>
      </c>
      <c r="BP312" s="1"/>
      <c r="BS312" s="33">
        <f t="shared" ca="1" si="222"/>
        <v>0</v>
      </c>
      <c r="BT312" s="33">
        <f t="shared" ca="1" si="223"/>
        <v>0</v>
      </c>
      <c r="BU312" s="33">
        <f t="shared" ca="1" si="224"/>
        <v>0</v>
      </c>
      <c r="BV312" s="33">
        <f t="shared" ca="1" si="234"/>
        <v>29512</v>
      </c>
      <c r="BW312" s="33">
        <f t="shared" ca="1" si="225"/>
        <v>0</v>
      </c>
      <c r="BX312" s="33">
        <f t="shared" ca="1" si="226"/>
        <v>0</v>
      </c>
      <c r="BZ312" s="33">
        <f t="shared" ca="1" si="214"/>
        <v>29512</v>
      </c>
      <c r="CA312" s="33">
        <f t="shared" ca="1" si="215"/>
        <v>0</v>
      </c>
      <c r="CB312" s="33">
        <f t="shared" ca="1" si="216"/>
        <v>0</v>
      </c>
      <c r="CC312" s="33">
        <f t="shared" ca="1" si="217"/>
        <v>0</v>
      </c>
      <c r="CD312" s="33">
        <f t="shared" ca="1" si="218"/>
        <v>0</v>
      </c>
      <c r="CE312" s="34">
        <f t="shared" ca="1" si="219"/>
        <v>0</v>
      </c>
      <c r="CG312" s="33">
        <f t="shared" ca="1" si="221"/>
        <v>1</v>
      </c>
      <c r="CH312" s="7"/>
      <c r="CJ312" s="34">
        <f t="shared" ca="1" si="220"/>
        <v>0</v>
      </c>
    </row>
    <row r="313" spans="1:88" x14ac:dyDescent="0.25">
      <c r="A313" s="1">
        <f t="shared" ca="1" si="191"/>
        <v>2</v>
      </c>
      <c r="B313" s="1" t="str">
        <f t="shared" ca="1" si="192"/>
        <v>Women</v>
      </c>
      <c r="C313" s="1">
        <f t="shared" ca="1" si="193"/>
        <v>44</v>
      </c>
      <c r="D313" s="1">
        <f t="shared" ca="1" si="194"/>
        <v>2</v>
      </c>
      <c r="E313" s="1" t="str">
        <f t="shared" ca="1" si="195"/>
        <v>Construction</v>
      </c>
      <c r="F313" s="1">
        <f t="shared" ca="1" si="196"/>
        <v>3</v>
      </c>
      <c r="G313" s="1" t="str">
        <f t="shared" ca="1" si="197"/>
        <v>B.ED</v>
      </c>
      <c r="H313" s="1">
        <f t="shared" ca="1" si="198"/>
        <v>4</v>
      </c>
      <c r="I313" s="1">
        <f t="shared" ca="1" si="190"/>
        <v>2</v>
      </c>
      <c r="J313" s="1">
        <f t="shared" ca="1" si="199"/>
        <v>30256</v>
      </c>
      <c r="K313" s="1">
        <f t="shared" ca="1" si="200"/>
        <v>2</v>
      </c>
      <c r="L313" s="1" t="str">
        <f t="shared" ca="1" si="201"/>
        <v>Tembhipada Road</v>
      </c>
      <c r="M313" s="1">
        <f t="shared" ca="1" si="227"/>
        <v>90768</v>
      </c>
      <c r="N313" s="1">
        <f t="shared" ca="1" si="202"/>
        <v>39247.33047891505</v>
      </c>
      <c r="O313" s="1">
        <f t="shared" ca="1" si="228"/>
        <v>41970.76951385571</v>
      </c>
      <c r="P313" s="1">
        <f t="shared" ca="1" si="203"/>
        <v>19529</v>
      </c>
      <c r="Q313" s="1">
        <f t="shared" ca="1" si="229"/>
        <v>4239.8761718099604</v>
      </c>
      <c r="R313">
        <f t="shared" ca="1" si="230"/>
        <v>11713.220323349553</v>
      </c>
      <c r="S313" s="1">
        <f t="shared" ca="1" si="231"/>
        <v>144451.98983720527</v>
      </c>
      <c r="T313" s="1">
        <f t="shared" ca="1" si="232"/>
        <v>63016.206650725013</v>
      </c>
      <c r="U313" s="1">
        <f t="shared" ca="1" si="233"/>
        <v>81435.783186480257</v>
      </c>
      <c r="X313" s="33">
        <f t="shared" ca="1" si="205"/>
        <v>0</v>
      </c>
      <c r="Y313" s="33">
        <f t="shared" ca="1" si="206"/>
        <v>1</v>
      </c>
      <c r="Z313" s="33"/>
      <c r="AA313" s="33"/>
      <c r="AO313" s="33">
        <f t="shared" ca="1" si="207"/>
        <v>0</v>
      </c>
      <c r="AP313" s="33">
        <f t="shared" ca="1" si="208"/>
        <v>0</v>
      </c>
      <c r="AQ313" s="33">
        <f t="shared" ca="1" si="209"/>
        <v>1</v>
      </c>
      <c r="AR313" s="33">
        <f t="shared" ca="1" si="210"/>
        <v>0</v>
      </c>
      <c r="AS313" s="33">
        <f t="shared" ca="1" si="211"/>
        <v>0</v>
      </c>
      <c r="AT313" s="34">
        <f t="shared" ca="1" si="212"/>
        <v>0</v>
      </c>
      <c r="AU313" s="33"/>
      <c r="AV313" s="1"/>
      <c r="AW313" s="1"/>
      <c r="AX313" s="1"/>
      <c r="AY313" s="1"/>
      <c r="AZ313" s="1"/>
      <c r="BD313" s="34">
        <f ca="1">Table1[[#This Row],[Car Value]]/Table1[[#This Row],[Cars]]</f>
        <v>20985.384756927855</v>
      </c>
      <c r="BG313" s="34">
        <f t="shared" ca="1" si="213"/>
        <v>0</v>
      </c>
      <c r="BN313" s="16">
        <f ca="1">Table1[[#This Row],[Mortage Value]]/Table1[[#This Row],[Value of House]]</f>
        <v>0.43239170719763625</v>
      </c>
      <c r="BO313" s="1">
        <f t="shared" ca="1" si="204"/>
        <v>0</v>
      </c>
      <c r="BP313" s="1"/>
      <c r="BS313" s="33">
        <f t="shared" ca="1" si="222"/>
        <v>0</v>
      </c>
      <c r="BT313" s="33">
        <f t="shared" ca="1" si="223"/>
        <v>0</v>
      </c>
      <c r="BU313" s="33">
        <f t="shared" ca="1" si="224"/>
        <v>0</v>
      </c>
      <c r="BV313" s="33">
        <f t="shared" ca="1" si="234"/>
        <v>0</v>
      </c>
      <c r="BW313" s="33">
        <f t="shared" ca="1" si="225"/>
        <v>0</v>
      </c>
      <c r="BX313" s="33">
        <f t="shared" ca="1" si="226"/>
        <v>0</v>
      </c>
      <c r="BZ313" s="33">
        <f t="shared" ca="1" si="214"/>
        <v>0</v>
      </c>
      <c r="CA313" s="33">
        <f t="shared" ca="1" si="215"/>
        <v>0</v>
      </c>
      <c r="CB313" s="33">
        <f t="shared" ca="1" si="216"/>
        <v>24580</v>
      </c>
      <c r="CC313" s="33">
        <f t="shared" ca="1" si="217"/>
        <v>0</v>
      </c>
      <c r="CD313" s="33">
        <f t="shared" ca="1" si="218"/>
        <v>0</v>
      </c>
      <c r="CE313" s="34">
        <f t="shared" ca="1" si="219"/>
        <v>0</v>
      </c>
      <c r="CG313" s="33">
        <f t="shared" ca="1" si="221"/>
        <v>1</v>
      </c>
      <c r="CH313" s="7"/>
      <c r="CJ313" s="34">
        <f t="shared" ca="1" si="220"/>
        <v>25</v>
      </c>
    </row>
    <row r="314" spans="1:88" x14ac:dyDescent="0.25">
      <c r="A314" s="1">
        <f t="shared" ca="1" si="191"/>
        <v>2</v>
      </c>
      <c r="B314" s="1" t="str">
        <f t="shared" ca="1" si="192"/>
        <v>Women</v>
      </c>
      <c r="C314" s="1">
        <f t="shared" ca="1" si="193"/>
        <v>37</v>
      </c>
      <c r="D314" s="1">
        <f t="shared" ca="1" si="194"/>
        <v>4</v>
      </c>
      <c r="E314" s="1" t="str">
        <f t="shared" ca="1" si="195"/>
        <v>IT</v>
      </c>
      <c r="F314" s="1">
        <f t="shared" ca="1" si="196"/>
        <v>2</v>
      </c>
      <c r="G314" s="1" t="str">
        <f t="shared" ca="1" si="197"/>
        <v>Civil Engineering</v>
      </c>
      <c r="H314" s="1">
        <f t="shared" ca="1" si="198"/>
        <v>2</v>
      </c>
      <c r="I314" s="1">
        <f t="shared" ca="1" si="190"/>
        <v>2</v>
      </c>
      <c r="J314" s="1">
        <f t="shared" ca="1" si="199"/>
        <v>24205</v>
      </c>
      <c r="K314" s="1">
        <f t="shared" ca="1" si="200"/>
        <v>3</v>
      </c>
      <c r="L314" s="1" t="str">
        <f t="shared" ca="1" si="201"/>
        <v>Nardas Nagar</v>
      </c>
      <c r="M314" s="1">
        <f t="shared" ca="1" si="227"/>
        <v>145230</v>
      </c>
      <c r="N314" s="1">
        <f t="shared" ca="1" si="202"/>
        <v>51161.196954136125</v>
      </c>
      <c r="O314" s="1">
        <f t="shared" ca="1" si="228"/>
        <v>14985.962334260312</v>
      </c>
      <c r="P314" s="1">
        <f t="shared" ca="1" si="203"/>
        <v>2584</v>
      </c>
      <c r="Q314" s="1">
        <f t="shared" ca="1" si="229"/>
        <v>28729.649046361956</v>
      </c>
      <c r="R314">
        <f t="shared" ca="1" si="230"/>
        <v>12529.260386643415</v>
      </c>
      <c r="S314" s="1">
        <f t="shared" ca="1" si="231"/>
        <v>172745.22272090372</v>
      </c>
      <c r="T314" s="1">
        <f t="shared" ca="1" si="232"/>
        <v>82474.846000498073</v>
      </c>
      <c r="U314" s="1">
        <f t="shared" ca="1" si="233"/>
        <v>90270.376720405649</v>
      </c>
      <c r="X314" s="33">
        <f t="shared" ca="1" si="205"/>
        <v>0</v>
      </c>
      <c r="Y314" s="33">
        <f t="shared" ca="1" si="206"/>
        <v>1</v>
      </c>
      <c r="Z314" s="33"/>
      <c r="AA314" s="33"/>
      <c r="AO314" s="33">
        <f t="shared" ca="1" si="207"/>
        <v>0</v>
      </c>
      <c r="AP314" s="33">
        <f t="shared" ca="1" si="208"/>
        <v>0</v>
      </c>
      <c r="AQ314" s="33">
        <f t="shared" ca="1" si="209"/>
        <v>0</v>
      </c>
      <c r="AR314" s="33">
        <f t="shared" ca="1" si="210"/>
        <v>1</v>
      </c>
      <c r="AS314" s="33">
        <f t="shared" ca="1" si="211"/>
        <v>0</v>
      </c>
      <c r="AT314" s="34">
        <f t="shared" ca="1" si="212"/>
        <v>0</v>
      </c>
      <c r="AU314" s="33"/>
      <c r="AV314" s="1"/>
      <c r="AW314" s="1"/>
      <c r="AX314" s="1"/>
      <c r="AY314" s="1"/>
      <c r="AZ314" s="1"/>
      <c r="BD314" s="34">
        <f ca="1">Table1[[#This Row],[Car Value]]/Table1[[#This Row],[Cars]]</f>
        <v>7492.9811671301559</v>
      </c>
      <c r="BG314" s="34">
        <f t="shared" ca="1" si="213"/>
        <v>0</v>
      </c>
      <c r="BN314" s="16">
        <f ca="1">Table1[[#This Row],[Mortage Value]]/Table1[[#This Row],[Value of House]]</f>
        <v>0.35227705676606846</v>
      </c>
      <c r="BO314" s="1">
        <f t="shared" ca="1" si="204"/>
        <v>0</v>
      </c>
      <c r="BP314" s="1"/>
      <c r="BS314" s="33">
        <f t="shared" ca="1" si="222"/>
        <v>0</v>
      </c>
      <c r="BT314" s="33">
        <f t="shared" ca="1" si="223"/>
        <v>0</v>
      </c>
      <c r="BU314" s="33">
        <f t="shared" ca="1" si="224"/>
        <v>0</v>
      </c>
      <c r="BV314" s="33">
        <f t="shared" ca="1" si="234"/>
        <v>0</v>
      </c>
      <c r="BW314" s="33">
        <f t="shared" ca="1" si="225"/>
        <v>0</v>
      </c>
      <c r="BX314" s="33">
        <f t="shared" ca="1" si="226"/>
        <v>0</v>
      </c>
      <c r="BZ314" s="33">
        <f t="shared" ca="1" si="214"/>
        <v>0</v>
      </c>
      <c r="CA314" s="33">
        <f t="shared" ca="1" si="215"/>
        <v>0</v>
      </c>
      <c r="CB314" s="33">
        <f t="shared" ca="1" si="216"/>
        <v>0</v>
      </c>
      <c r="CC314" s="33">
        <f t="shared" ca="1" si="217"/>
        <v>30256</v>
      </c>
      <c r="CD314" s="33">
        <f t="shared" ca="1" si="218"/>
        <v>0</v>
      </c>
      <c r="CE314" s="34">
        <f t="shared" ca="1" si="219"/>
        <v>0</v>
      </c>
      <c r="CG314" s="33">
        <f t="shared" ca="1" si="221"/>
        <v>1</v>
      </c>
      <c r="CH314" s="7"/>
      <c r="CJ314" s="34">
        <f t="shared" ca="1" si="220"/>
        <v>33</v>
      </c>
    </row>
    <row r="315" spans="1:88" x14ac:dyDescent="0.25">
      <c r="A315" s="1">
        <f t="shared" ca="1" si="191"/>
        <v>1</v>
      </c>
      <c r="B315" s="1" t="str">
        <f t="shared" ca="1" si="192"/>
        <v>Men</v>
      </c>
      <c r="C315" s="1">
        <f t="shared" ca="1" si="193"/>
        <v>41</v>
      </c>
      <c r="D315" s="1">
        <f t="shared" ca="1" si="194"/>
        <v>2</v>
      </c>
      <c r="E315" s="1" t="str">
        <f t="shared" ca="1" si="195"/>
        <v>Construction</v>
      </c>
      <c r="F315" s="1">
        <f t="shared" ca="1" si="196"/>
        <v>3</v>
      </c>
      <c r="G315" s="1" t="str">
        <f t="shared" ca="1" si="197"/>
        <v>B.ED</v>
      </c>
      <c r="H315" s="1">
        <f t="shared" ca="1" si="198"/>
        <v>2</v>
      </c>
      <c r="I315" s="1">
        <f t="shared" ca="1" si="190"/>
        <v>2</v>
      </c>
      <c r="J315" s="1">
        <f t="shared" ca="1" si="199"/>
        <v>33029</v>
      </c>
      <c r="K315" s="1">
        <f t="shared" ca="1" si="200"/>
        <v>2</v>
      </c>
      <c r="L315" s="1" t="str">
        <f t="shared" ca="1" si="201"/>
        <v>Tembhipada Road</v>
      </c>
      <c r="M315" s="1">
        <f t="shared" ca="1" si="227"/>
        <v>198174</v>
      </c>
      <c r="N315" s="1">
        <f t="shared" ca="1" si="202"/>
        <v>186370.91284707404</v>
      </c>
      <c r="O315" s="1">
        <f t="shared" ca="1" si="228"/>
        <v>49539.645416171297</v>
      </c>
      <c r="P315" s="1">
        <f t="shared" ca="1" si="203"/>
        <v>32911</v>
      </c>
      <c r="Q315" s="1">
        <f t="shared" ca="1" si="229"/>
        <v>65776.458138251459</v>
      </c>
      <c r="R315">
        <f t="shared" ca="1" si="230"/>
        <v>27272.639535586721</v>
      </c>
      <c r="S315" s="1">
        <f t="shared" ca="1" si="231"/>
        <v>274986.28495175799</v>
      </c>
      <c r="T315" s="1">
        <f t="shared" ca="1" si="232"/>
        <v>285058.37098532548</v>
      </c>
      <c r="U315" s="1">
        <f t="shared" ca="1" si="233"/>
        <v>-10072.086033567495</v>
      </c>
      <c r="X315" s="33">
        <f t="shared" ca="1" si="205"/>
        <v>0</v>
      </c>
      <c r="Y315" s="33">
        <f t="shared" ca="1" si="206"/>
        <v>1</v>
      </c>
      <c r="Z315" s="33"/>
      <c r="AA315" s="33"/>
      <c r="AO315" s="33">
        <f t="shared" ca="1" si="207"/>
        <v>0</v>
      </c>
      <c r="AP315" s="33">
        <f t="shared" ca="1" si="208"/>
        <v>1</v>
      </c>
      <c r="AQ315" s="33">
        <f t="shared" ca="1" si="209"/>
        <v>0</v>
      </c>
      <c r="AR315" s="33">
        <f t="shared" ca="1" si="210"/>
        <v>0</v>
      </c>
      <c r="AS315" s="33">
        <f t="shared" ca="1" si="211"/>
        <v>0</v>
      </c>
      <c r="AT315" s="34">
        <f t="shared" ca="1" si="212"/>
        <v>0</v>
      </c>
      <c r="AU315" s="33"/>
      <c r="AV315" s="1"/>
      <c r="AW315" s="1"/>
      <c r="AX315" s="1"/>
      <c r="AY315" s="1"/>
      <c r="AZ315" s="1"/>
      <c r="BD315" s="34">
        <f ca="1">Table1[[#This Row],[Car Value]]/Table1[[#This Row],[Cars]]</f>
        <v>24769.822708085649</v>
      </c>
      <c r="BG315" s="34">
        <f t="shared" ca="1" si="213"/>
        <v>0</v>
      </c>
      <c r="BN315" s="16">
        <f ca="1">Table1[[#This Row],[Mortage Value]]/Table1[[#This Row],[Value of House]]</f>
        <v>0.94044078863561331</v>
      </c>
      <c r="BO315" s="1">
        <f t="shared" ca="1" si="204"/>
        <v>0</v>
      </c>
      <c r="BP315" s="1"/>
      <c r="BS315" s="33">
        <f t="shared" ca="1" si="222"/>
        <v>0</v>
      </c>
      <c r="BT315" s="33">
        <f t="shared" ca="1" si="223"/>
        <v>0</v>
      </c>
      <c r="BU315" s="33">
        <f t="shared" ca="1" si="224"/>
        <v>0</v>
      </c>
      <c r="BV315" s="33">
        <f t="shared" ca="1" si="234"/>
        <v>0</v>
      </c>
      <c r="BW315" s="33">
        <f t="shared" ca="1" si="225"/>
        <v>0</v>
      </c>
      <c r="BX315" s="33">
        <f t="shared" ca="1" si="226"/>
        <v>24205</v>
      </c>
      <c r="BZ315" s="33">
        <f t="shared" ca="1" si="214"/>
        <v>0</v>
      </c>
      <c r="CA315" s="33">
        <f t="shared" ca="1" si="215"/>
        <v>24205</v>
      </c>
      <c r="CB315" s="33">
        <f t="shared" ca="1" si="216"/>
        <v>0</v>
      </c>
      <c r="CC315" s="33">
        <f t="shared" ca="1" si="217"/>
        <v>0</v>
      </c>
      <c r="CD315" s="33">
        <f t="shared" ca="1" si="218"/>
        <v>0</v>
      </c>
      <c r="CE315" s="34">
        <f t="shared" ca="1" si="219"/>
        <v>0</v>
      </c>
      <c r="CG315" s="33">
        <f t="shared" ca="1" si="221"/>
        <v>1</v>
      </c>
      <c r="CH315" s="7"/>
      <c r="CJ315" s="34">
        <f t="shared" ca="1" si="220"/>
        <v>44</v>
      </c>
    </row>
    <row r="316" spans="1:88" x14ac:dyDescent="0.25">
      <c r="A316" s="1">
        <f t="shared" ca="1" si="191"/>
        <v>2</v>
      </c>
      <c r="B316" s="1" t="str">
        <f t="shared" ca="1" si="192"/>
        <v>Women</v>
      </c>
      <c r="C316" s="1">
        <f t="shared" ca="1" si="193"/>
        <v>38</v>
      </c>
      <c r="D316" s="1">
        <f t="shared" ca="1" si="194"/>
        <v>4</v>
      </c>
      <c r="E316" s="1" t="str">
        <f t="shared" ca="1" si="195"/>
        <v>IT</v>
      </c>
      <c r="F316" s="1">
        <f t="shared" ca="1" si="196"/>
        <v>5</v>
      </c>
      <c r="G316" s="1" t="str">
        <f t="shared" ca="1" si="197"/>
        <v>Other</v>
      </c>
      <c r="H316" s="1">
        <f t="shared" ca="1" si="198"/>
        <v>1</v>
      </c>
      <c r="I316" s="1">
        <f t="shared" ca="1" si="190"/>
        <v>2</v>
      </c>
      <c r="J316" s="1">
        <f t="shared" ca="1" si="199"/>
        <v>18442</v>
      </c>
      <c r="K316" s="1">
        <f t="shared" ca="1" si="200"/>
        <v>1</v>
      </c>
      <c r="L316" s="1" t="str">
        <f t="shared" ca="1" si="201"/>
        <v>Ganesh Nagar</v>
      </c>
      <c r="M316" s="1">
        <f t="shared" ca="1" si="227"/>
        <v>73768</v>
      </c>
      <c r="N316" s="1">
        <f t="shared" ca="1" si="202"/>
        <v>4488.2448952181976</v>
      </c>
      <c r="O316" s="1">
        <f t="shared" ca="1" si="228"/>
        <v>32495.480415194354</v>
      </c>
      <c r="P316" s="1">
        <f t="shared" ca="1" si="203"/>
        <v>5268</v>
      </c>
      <c r="Q316" s="1">
        <f t="shared" ca="1" si="229"/>
        <v>5923.9693798688186</v>
      </c>
      <c r="R316">
        <f t="shared" ca="1" si="230"/>
        <v>15611.052053007141</v>
      </c>
      <c r="S316" s="1">
        <f t="shared" ca="1" si="231"/>
        <v>121874.53246820149</v>
      </c>
      <c r="T316" s="1">
        <f t="shared" ca="1" si="232"/>
        <v>15680.214275087017</v>
      </c>
      <c r="U316" s="1">
        <f t="shared" ca="1" si="233"/>
        <v>106194.31819311448</v>
      </c>
      <c r="X316" s="33">
        <f t="shared" ca="1" si="205"/>
        <v>1</v>
      </c>
      <c r="Y316" s="33">
        <f t="shared" ca="1" si="206"/>
        <v>0</v>
      </c>
      <c r="Z316" s="33"/>
      <c r="AA316" s="33"/>
      <c r="AO316" s="33">
        <f t="shared" ca="1" si="207"/>
        <v>0</v>
      </c>
      <c r="AP316" s="33">
        <f t="shared" ca="1" si="208"/>
        <v>0</v>
      </c>
      <c r="AQ316" s="33">
        <f t="shared" ca="1" si="209"/>
        <v>0</v>
      </c>
      <c r="AR316" s="33">
        <f t="shared" ca="1" si="210"/>
        <v>1</v>
      </c>
      <c r="AS316" s="33">
        <f t="shared" ca="1" si="211"/>
        <v>0</v>
      </c>
      <c r="AT316" s="34">
        <f t="shared" ca="1" si="212"/>
        <v>0</v>
      </c>
      <c r="AU316" s="33"/>
      <c r="AV316" s="1"/>
      <c r="AW316" s="1"/>
      <c r="AX316" s="1"/>
      <c r="AY316" s="1"/>
      <c r="AZ316" s="1"/>
      <c r="BD316" s="34">
        <f ca="1">Table1[[#This Row],[Car Value]]/Table1[[#This Row],[Cars]]</f>
        <v>16247.740207597177</v>
      </c>
      <c r="BG316" s="34">
        <f t="shared" ca="1" si="213"/>
        <v>0</v>
      </c>
      <c r="BN316" s="16">
        <f ca="1">Table1[[#This Row],[Mortage Value]]/Table1[[#This Row],[Value of House]]</f>
        <v>6.0842708155544378E-2</v>
      </c>
      <c r="BO316" s="1">
        <f t="shared" ca="1" si="204"/>
        <v>1</v>
      </c>
      <c r="BP316" s="1"/>
      <c r="BS316" s="33">
        <f t="shared" ca="1" si="222"/>
        <v>0</v>
      </c>
      <c r="BT316" s="33">
        <f t="shared" ca="1" si="223"/>
        <v>0</v>
      </c>
      <c r="BU316" s="33">
        <f t="shared" ca="1" si="224"/>
        <v>0</v>
      </c>
      <c r="BV316" s="33">
        <f t="shared" ca="1" si="234"/>
        <v>0</v>
      </c>
      <c r="BW316" s="33">
        <f t="shared" ca="1" si="225"/>
        <v>0</v>
      </c>
      <c r="BX316" s="33">
        <f t="shared" ca="1" si="226"/>
        <v>0</v>
      </c>
      <c r="BZ316" s="33">
        <f t="shared" ca="1" si="214"/>
        <v>0</v>
      </c>
      <c r="CA316" s="33">
        <f t="shared" ca="1" si="215"/>
        <v>0</v>
      </c>
      <c r="CB316" s="33">
        <f t="shared" ca="1" si="216"/>
        <v>0</v>
      </c>
      <c r="CC316" s="33">
        <f t="shared" ca="1" si="217"/>
        <v>33029</v>
      </c>
      <c r="CD316" s="33">
        <f t="shared" ca="1" si="218"/>
        <v>0</v>
      </c>
      <c r="CE316" s="34">
        <f t="shared" ca="1" si="219"/>
        <v>0</v>
      </c>
      <c r="CG316" s="33">
        <f t="shared" ca="1" si="221"/>
        <v>1</v>
      </c>
      <c r="CH316" s="7"/>
      <c r="CJ316" s="34">
        <f t="shared" ca="1" si="220"/>
        <v>37</v>
      </c>
    </row>
    <row r="317" spans="1:88" x14ac:dyDescent="0.25">
      <c r="A317" s="1">
        <f t="shared" ca="1" si="191"/>
        <v>2</v>
      </c>
      <c r="B317" s="1" t="str">
        <f t="shared" ca="1" si="192"/>
        <v>Women</v>
      </c>
      <c r="C317" s="1">
        <f t="shared" ca="1" si="193"/>
        <v>25</v>
      </c>
      <c r="D317" s="1">
        <f t="shared" ca="1" si="194"/>
        <v>3</v>
      </c>
      <c r="E317" s="1" t="str">
        <f t="shared" ca="1" si="195"/>
        <v>Teaching</v>
      </c>
      <c r="F317" s="1">
        <f t="shared" ca="1" si="196"/>
        <v>1</v>
      </c>
      <c r="G317" s="1" t="str">
        <f t="shared" ca="1" si="197"/>
        <v>Doctor</v>
      </c>
      <c r="H317" s="1">
        <f t="shared" ca="1" si="198"/>
        <v>4</v>
      </c>
      <c r="I317" s="1">
        <f t="shared" ca="1" si="190"/>
        <v>2</v>
      </c>
      <c r="J317" s="1">
        <f t="shared" ca="1" si="199"/>
        <v>20074</v>
      </c>
      <c r="K317" s="1">
        <f t="shared" ca="1" si="200"/>
        <v>4</v>
      </c>
      <c r="L317" s="1" t="str">
        <f t="shared" ca="1" si="201"/>
        <v>Sarvoday Nagar</v>
      </c>
      <c r="M317" s="1">
        <f t="shared" ca="1" si="227"/>
        <v>100370</v>
      </c>
      <c r="N317" s="1">
        <f t="shared" ca="1" si="202"/>
        <v>18102.634443425555</v>
      </c>
      <c r="O317" s="1">
        <f t="shared" ca="1" si="228"/>
        <v>32575.662749772811</v>
      </c>
      <c r="P317" s="1">
        <f t="shared" ca="1" si="203"/>
        <v>24920</v>
      </c>
      <c r="Q317" s="1">
        <f t="shared" ca="1" si="229"/>
        <v>14101.483128047023</v>
      </c>
      <c r="R317">
        <f t="shared" ca="1" si="230"/>
        <v>9381.1100344393199</v>
      </c>
      <c r="S317" s="1">
        <f t="shared" ca="1" si="231"/>
        <v>142326.77278421214</v>
      </c>
      <c r="T317" s="1">
        <f t="shared" ca="1" si="232"/>
        <v>57124.117571472583</v>
      </c>
      <c r="U317" s="1">
        <f t="shared" ca="1" si="233"/>
        <v>85202.655212739555</v>
      </c>
      <c r="X317" s="33">
        <f t="shared" ca="1" si="205"/>
        <v>0</v>
      </c>
      <c r="Y317" s="33">
        <f t="shared" ca="1" si="206"/>
        <v>1</v>
      </c>
      <c r="Z317" s="33"/>
      <c r="AA317" s="33"/>
      <c r="AO317" s="33">
        <f t="shared" ca="1" si="207"/>
        <v>0</v>
      </c>
      <c r="AP317" s="33">
        <f t="shared" ca="1" si="208"/>
        <v>1</v>
      </c>
      <c r="AQ317" s="33">
        <f t="shared" ca="1" si="209"/>
        <v>0</v>
      </c>
      <c r="AR317" s="33">
        <f t="shared" ca="1" si="210"/>
        <v>0</v>
      </c>
      <c r="AS317" s="33">
        <f t="shared" ca="1" si="211"/>
        <v>0</v>
      </c>
      <c r="AT317" s="34">
        <f t="shared" ca="1" si="212"/>
        <v>0</v>
      </c>
      <c r="AU317" s="33"/>
      <c r="AV317" s="1"/>
      <c r="AW317" s="1"/>
      <c r="AX317" s="1"/>
      <c r="AY317" s="1"/>
      <c r="AZ317" s="1"/>
      <c r="BD317" s="34">
        <f ca="1">Table1[[#This Row],[Car Value]]/Table1[[#This Row],[Cars]]</f>
        <v>16287.831374886406</v>
      </c>
      <c r="BG317" s="34">
        <f t="shared" ca="1" si="213"/>
        <v>0</v>
      </c>
      <c r="BN317" s="16">
        <f ca="1">Table1[[#This Row],[Mortage Value]]/Table1[[#This Row],[Value of House]]</f>
        <v>0.18035901607477886</v>
      </c>
      <c r="BO317" s="1">
        <f t="shared" ca="1" si="204"/>
        <v>1</v>
      </c>
      <c r="BP317" s="1"/>
      <c r="BS317" s="33">
        <f t="shared" ca="1" si="222"/>
        <v>18442</v>
      </c>
      <c r="BT317" s="33">
        <f t="shared" ca="1" si="223"/>
        <v>0</v>
      </c>
      <c r="BU317" s="33">
        <f t="shared" ca="1" si="224"/>
        <v>0</v>
      </c>
      <c r="BV317" s="33">
        <f t="shared" ca="1" si="234"/>
        <v>0</v>
      </c>
      <c r="BW317" s="33">
        <f t="shared" ca="1" si="225"/>
        <v>0</v>
      </c>
      <c r="BX317" s="33">
        <f t="shared" ca="1" si="226"/>
        <v>0</v>
      </c>
      <c r="BZ317" s="33">
        <f t="shared" ca="1" si="214"/>
        <v>0</v>
      </c>
      <c r="CA317" s="33">
        <f t="shared" ca="1" si="215"/>
        <v>18442</v>
      </c>
      <c r="CB317" s="33">
        <f t="shared" ca="1" si="216"/>
        <v>0</v>
      </c>
      <c r="CC317" s="33">
        <f t="shared" ca="1" si="217"/>
        <v>0</v>
      </c>
      <c r="CD317" s="33">
        <f t="shared" ca="1" si="218"/>
        <v>0</v>
      </c>
      <c r="CE317" s="34">
        <f t="shared" ca="1" si="219"/>
        <v>0</v>
      </c>
      <c r="CG317" s="33">
        <f t="shared" ca="1" si="221"/>
        <v>1</v>
      </c>
      <c r="CH317" s="7"/>
      <c r="CJ317" s="34">
        <f t="shared" ca="1" si="220"/>
        <v>0</v>
      </c>
    </row>
    <row r="318" spans="1:88" x14ac:dyDescent="0.25">
      <c r="A318" s="1">
        <f t="shared" ca="1" si="191"/>
        <v>1</v>
      </c>
      <c r="B318" s="1" t="str">
        <f t="shared" ca="1" si="192"/>
        <v>Men</v>
      </c>
      <c r="C318" s="1">
        <f t="shared" ca="1" si="193"/>
        <v>38</v>
      </c>
      <c r="D318" s="1">
        <f t="shared" ca="1" si="194"/>
        <v>6</v>
      </c>
      <c r="E318" s="1" t="str">
        <f t="shared" ca="1" si="195"/>
        <v>Architecture</v>
      </c>
      <c r="F318" s="1">
        <f t="shared" ca="1" si="196"/>
        <v>4</v>
      </c>
      <c r="G318" s="1" t="str">
        <f t="shared" ca="1" si="197"/>
        <v>IT Engineering</v>
      </c>
      <c r="H318" s="1">
        <f t="shared" ca="1" si="198"/>
        <v>4</v>
      </c>
      <c r="I318" s="1">
        <f t="shared" ca="1" si="190"/>
        <v>2</v>
      </c>
      <c r="J318" s="1">
        <f t="shared" ca="1" si="199"/>
        <v>23725</v>
      </c>
      <c r="K318" s="1">
        <f t="shared" ca="1" si="200"/>
        <v>2</v>
      </c>
      <c r="L318" s="1" t="str">
        <f t="shared" ca="1" si="201"/>
        <v>Tembhipada Road</v>
      </c>
      <c r="M318" s="1">
        <f t="shared" ca="1" si="227"/>
        <v>142350</v>
      </c>
      <c r="N318" s="1">
        <f t="shared" ca="1" si="202"/>
        <v>6246.8565965172738</v>
      </c>
      <c r="O318" s="1">
        <f t="shared" ca="1" si="228"/>
        <v>36298.550808797685</v>
      </c>
      <c r="P318" s="1">
        <f t="shared" ca="1" si="203"/>
        <v>2740</v>
      </c>
      <c r="Q318" s="1">
        <f t="shared" ca="1" si="229"/>
        <v>25123.879057343183</v>
      </c>
      <c r="R318">
        <f t="shared" ca="1" si="230"/>
        <v>17199.140602743195</v>
      </c>
      <c r="S318" s="1">
        <f t="shared" ca="1" si="231"/>
        <v>195847.69141154087</v>
      </c>
      <c r="T318" s="1">
        <f t="shared" ca="1" si="232"/>
        <v>34110.735653860458</v>
      </c>
      <c r="U318" s="1">
        <f t="shared" ca="1" si="233"/>
        <v>161736.95575768041</v>
      </c>
      <c r="X318" s="33">
        <f t="shared" ca="1" si="205"/>
        <v>0</v>
      </c>
      <c r="Y318" s="33">
        <f t="shared" ca="1" si="206"/>
        <v>1</v>
      </c>
      <c r="Z318" s="33"/>
      <c r="AA318" s="33"/>
      <c r="AO318" s="33">
        <f t="shared" ca="1" si="207"/>
        <v>1</v>
      </c>
      <c r="AP318" s="33">
        <f t="shared" ca="1" si="208"/>
        <v>0</v>
      </c>
      <c r="AQ318" s="33">
        <f t="shared" ca="1" si="209"/>
        <v>0</v>
      </c>
      <c r="AR318" s="33">
        <f t="shared" ca="1" si="210"/>
        <v>0</v>
      </c>
      <c r="AS318" s="33">
        <f t="shared" ca="1" si="211"/>
        <v>0</v>
      </c>
      <c r="AT318" s="34">
        <f t="shared" ca="1" si="212"/>
        <v>0</v>
      </c>
      <c r="AU318" s="33"/>
      <c r="AV318" s="1"/>
      <c r="AW318" s="1"/>
      <c r="AX318" s="1"/>
      <c r="AY318" s="1"/>
      <c r="AZ318" s="1"/>
      <c r="BD318" s="34">
        <f ca="1">Table1[[#This Row],[Car Value]]/Table1[[#This Row],[Cars]]</f>
        <v>18149.275404398843</v>
      </c>
      <c r="BG318" s="34">
        <f t="shared" ca="1" si="213"/>
        <v>0</v>
      </c>
      <c r="BN318" s="16">
        <f ca="1">Table1[[#This Row],[Mortage Value]]/Table1[[#This Row],[Value of House]]</f>
        <v>4.3883783607427285E-2</v>
      </c>
      <c r="BO318" s="1">
        <f t="shared" ca="1" si="204"/>
        <v>1</v>
      </c>
      <c r="BP318" s="1"/>
      <c r="BS318" s="33">
        <f t="shared" ca="1" si="222"/>
        <v>0</v>
      </c>
      <c r="BT318" s="33">
        <f t="shared" ca="1" si="223"/>
        <v>0</v>
      </c>
      <c r="BU318" s="33">
        <f t="shared" ca="1" si="224"/>
        <v>0</v>
      </c>
      <c r="BV318" s="33">
        <f t="shared" ca="1" si="234"/>
        <v>0</v>
      </c>
      <c r="BW318" s="33">
        <f t="shared" ca="1" si="225"/>
        <v>20074</v>
      </c>
      <c r="BX318" s="33">
        <f t="shared" ca="1" si="226"/>
        <v>0</v>
      </c>
      <c r="BZ318" s="33">
        <f t="shared" ca="1" si="214"/>
        <v>20074</v>
      </c>
      <c r="CA318" s="33">
        <f t="shared" ca="1" si="215"/>
        <v>0</v>
      </c>
      <c r="CB318" s="33">
        <f t="shared" ca="1" si="216"/>
        <v>0</v>
      </c>
      <c r="CC318" s="33">
        <f t="shared" ca="1" si="217"/>
        <v>0</v>
      </c>
      <c r="CD318" s="33">
        <f t="shared" ca="1" si="218"/>
        <v>0</v>
      </c>
      <c r="CE318" s="34">
        <f t="shared" ca="1" si="219"/>
        <v>0</v>
      </c>
      <c r="CG318" s="33">
        <f t="shared" ca="1" si="221"/>
        <v>1</v>
      </c>
      <c r="CH318" s="7"/>
      <c r="CJ318" s="34">
        <f t="shared" ca="1" si="220"/>
        <v>38</v>
      </c>
    </row>
    <row r="319" spans="1:88" x14ac:dyDescent="0.25">
      <c r="A319" s="1">
        <f t="shared" ca="1" si="191"/>
        <v>2</v>
      </c>
      <c r="B319" s="1" t="str">
        <f t="shared" ca="1" si="192"/>
        <v>Women</v>
      </c>
      <c r="C319" s="1">
        <f t="shared" ca="1" si="193"/>
        <v>42</v>
      </c>
      <c r="D319" s="1">
        <f t="shared" ca="1" si="194"/>
        <v>6</v>
      </c>
      <c r="E319" s="1" t="str">
        <f t="shared" ca="1" si="195"/>
        <v>Architecture</v>
      </c>
      <c r="F319" s="1">
        <f t="shared" ca="1" si="196"/>
        <v>1</v>
      </c>
      <c r="G319" s="1" t="str">
        <f t="shared" ca="1" si="197"/>
        <v>Doctor</v>
      </c>
      <c r="H319" s="1">
        <f t="shared" ca="1" si="198"/>
        <v>1</v>
      </c>
      <c r="I319" s="1">
        <f t="shared" ca="1" si="190"/>
        <v>1</v>
      </c>
      <c r="J319" s="1">
        <f t="shared" ca="1" si="199"/>
        <v>19228</v>
      </c>
      <c r="K319" s="1">
        <f t="shared" ca="1" si="200"/>
        <v>1</v>
      </c>
      <c r="L319" s="1" t="str">
        <f t="shared" ca="1" si="201"/>
        <v>Ganesh Nagar</v>
      </c>
      <c r="M319" s="1">
        <f t="shared" ca="1" si="227"/>
        <v>96140</v>
      </c>
      <c r="N319" s="1">
        <f t="shared" ca="1" si="202"/>
        <v>7788.0257348574596</v>
      </c>
      <c r="O319" s="1">
        <f t="shared" ca="1" si="228"/>
        <v>5091.7972670169165</v>
      </c>
      <c r="P319" s="1">
        <f t="shared" ca="1" si="203"/>
        <v>4756</v>
      </c>
      <c r="Q319" s="1">
        <f t="shared" ca="1" si="229"/>
        <v>32504.655228822401</v>
      </c>
      <c r="R319">
        <f t="shared" ca="1" si="230"/>
        <v>19600.345341467313</v>
      </c>
      <c r="S319" s="1">
        <f t="shared" ca="1" si="231"/>
        <v>120832.14260848422</v>
      </c>
      <c r="T319" s="1">
        <f t="shared" ca="1" si="232"/>
        <v>45048.680963679857</v>
      </c>
      <c r="U319" s="1">
        <f t="shared" ca="1" si="233"/>
        <v>75783.461644804367</v>
      </c>
      <c r="X319" s="33">
        <f t="shared" ca="1" si="205"/>
        <v>1</v>
      </c>
      <c r="Y319" s="33">
        <f t="shared" ca="1" si="206"/>
        <v>0</v>
      </c>
      <c r="Z319" s="33"/>
      <c r="AA319" s="33"/>
      <c r="AO319" s="33">
        <f t="shared" ca="1" si="207"/>
        <v>0</v>
      </c>
      <c r="AP319" s="33">
        <f t="shared" ca="1" si="208"/>
        <v>0</v>
      </c>
      <c r="AQ319" s="33">
        <f t="shared" ca="1" si="209"/>
        <v>0</v>
      </c>
      <c r="AR319" s="33">
        <f t="shared" ca="1" si="210"/>
        <v>0</v>
      </c>
      <c r="AS319" s="33">
        <f t="shared" ca="1" si="211"/>
        <v>1</v>
      </c>
      <c r="AT319" s="34">
        <f t="shared" ca="1" si="212"/>
        <v>0</v>
      </c>
      <c r="AU319" s="33"/>
      <c r="AV319" s="1"/>
      <c r="AW319" s="1"/>
      <c r="AX319" s="1"/>
      <c r="AY319" s="1"/>
      <c r="AZ319" s="1"/>
      <c r="BD319" s="34">
        <f ca="1">Table1[[#This Row],[Car Value]]/Table1[[#This Row],[Cars]]</f>
        <v>5091.7972670169165</v>
      </c>
      <c r="BG319" s="34">
        <f t="shared" ca="1" si="213"/>
        <v>0</v>
      </c>
      <c r="BN319" s="16">
        <f ca="1">Table1[[#This Row],[Mortage Value]]/Table1[[#This Row],[Value of House]]</f>
        <v>8.1007132669622006E-2</v>
      </c>
      <c r="BO319" s="1">
        <f t="shared" ca="1" si="204"/>
        <v>1</v>
      </c>
      <c r="BP319" s="1"/>
      <c r="BS319" s="33">
        <f t="shared" ca="1" si="222"/>
        <v>0</v>
      </c>
      <c r="BT319" s="33">
        <f t="shared" ca="1" si="223"/>
        <v>0</v>
      </c>
      <c r="BU319" s="33">
        <f t="shared" ca="1" si="224"/>
        <v>0</v>
      </c>
      <c r="BV319" s="33">
        <f t="shared" ca="1" si="234"/>
        <v>0</v>
      </c>
      <c r="BW319" s="33">
        <f t="shared" ca="1" si="225"/>
        <v>0</v>
      </c>
      <c r="BX319" s="33">
        <f t="shared" ca="1" si="226"/>
        <v>0</v>
      </c>
      <c r="BZ319" s="33">
        <f t="shared" ca="1" si="214"/>
        <v>0</v>
      </c>
      <c r="CA319" s="33">
        <f t="shared" ca="1" si="215"/>
        <v>0</v>
      </c>
      <c r="CB319" s="33">
        <f t="shared" ca="1" si="216"/>
        <v>0</v>
      </c>
      <c r="CC319" s="33">
        <f t="shared" ca="1" si="217"/>
        <v>0</v>
      </c>
      <c r="CD319" s="33">
        <f t="shared" ca="1" si="218"/>
        <v>23725</v>
      </c>
      <c r="CE319" s="34">
        <f t="shared" ca="1" si="219"/>
        <v>0</v>
      </c>
      <c r="CG319" s="33">
        <f t="shared" ca="1" si="221"/>
        <v>0</v>
      </c>
      <c r="CH319" s="7"/>
      <c r="CJ319" s="34">
        <f t="shared" ca="1" si="220"/>
        <v>25</v>
      </c>
    </row>
    <row r="320" spans="1:88" x14ac:dyDescent="0.25">
      <c r="A320" s="1">
        <f t="shared" ca="1" si="191"/>
        <v>1</v>
      </c>
      <c r="B320" s="1" t="str">
        <f t="shared" ca="1" si="192"/>
        <v>Men</v>
      </c>
      <c r="C320" s="1">
        <f t="shared" ca="1" si="193"/>
        <v>36</v>
      </c>
      <c r="D320" s="1">
        <f t="shared" ca="1" si="194"/>
        <v>2</v>
      </c>
      <c r="E320" s="1" t="str">
        <f t="shared" ca="1" si="195"/>
        <v>Construction</v>
      </c>
      <c r="F320" s="1">
        <f t="shared" ca="1" si="196"/>
        <v>6</v>
      </c>
      <c r="G320" s="1" t="str">
        <f t="shared" ca="1" si="197"/>
        <v>Architech</v>
      </c>
      <c r="H320" s="1">
        <f t="shared" ca="1" si="198"/>
        <v>3</v>
      </c>
      <c r="I320" s="1">
        <f t="shared" ca="1" si="190"/>
        <v>1</v>
      </c>
      <c r="J320" s="1">
        <f t="shared" ca="1" si="199"/>
        <v>27326</v>
      </c>
      <c r="K320" s="1">
        <f t="shared" ca="1" si="200"/>
        <v>7</v>
      </c>
      <c r="L320" s="1" t="str">
        <f t="shared" ca="1" si="201"/>
        <v>Tank Road</v>
      </c>
      <c r="M320" s="1">
        <f t="shared" ca="1" si="227"/>
        <v>136630</v>
      </c>
      <c r="N320" s="1">
        <f t="shared" ca="1" si="202"/>
        <v>50807.561298878696</v>
      </c>
      <c r="O320" s="1">
        <f t="shared" ca="1" si="228"/>
        <v>4381.7769702772639</v>
      </c>
      <c r="P320" s="1">
        <f t="shared" ca="1" si="203"/>
        <v>2532</v>
      </c>
      <c r="Q320" s="1">
        <f t="shared" ca="1" si="229"/>
        <v>12804.586052610703</v>
      </c>
      <c r="R320">
        <f t="shared" ca="1" si="230"/>
        <v>9708.1826561721682</v>
      </c>
      <c r="S320" s="1">
        <f t="shared" ca="1" si="231"/>
        <v>150719.95962644942</v>
      </c>
      <c r="T320" s="1">
        <f t="shared" ca="1" si="232"/>
        <v>66144.147351489402</v>
      </c>
      <c r="U320" s="1">
        <f t="shared" ca="1" si="233"/>
        <v>84575.812274960015</v>
      </c>
      <c r="X320" s="33">
        <f t="shared" ca="1" si="205"/>
        <v>0</v>
      </c>
      <c r="Y320" s="33">
        <f t="shared" ca="1" si="206"/>
        <v>1</v>
      </c>
      <c r="Z320" s="33"/>
      <c r="AA320" s="33"/>
      <c r="AO320" s="33">
        <f t="shared" ca="1" si="207"/>
        <v>0</v>
      </c>
      <c r="AP320" s="33">
        <f t="shared" ca="1" si="208"/>
        <v>0</v>
      </c>
      <c r="AQ320" s="33">
        <f t="shared" ca="1" si="209"/>
        <v>0</v>
      </c>
      <c r="AR320" s="33">
        <f t="shared" ca="1" si="210"/>
        <v>0</v>
      </c>
      <c r="AS320" s="33">
        <f t="shared" ca="1" si="211"/>
        <v>1</v>
      </c>
      <c r="AT320" s="34">
        <f t="shared" ca="1" si="212"/>
        <v>0</v>
      </c>
      <c r="AU320" s="33"/>
      <c r="AV320" s="1"/>
      <c r="AW320" s="1"/>
      <c r="AX320" s="1"/>
      <c r="AY320" s="1"/>
      <c r="AZ320" s="1"/>
      <c r="BD320" s="34">
        <f ca="1">Table1[[#This Row],[Car Value]]/Table1[[#This Row],[Cars]]</f>
        <v>4381.7769702772639</v>
      </c>
      <c r="BG320" s="34">
        <f t="shared" ca="1" si="213"/>
        <v>0</v>
      </c>
      <c r="BN320" s="16">
        <f ca="1">Table1[[#This Row],[Mortage Value]]/Table1[[#This Row],[Value of House]]</f>
        <v>0.37186241161442357</v>
      </c>
      <c r="BO320" s="1">
        <f t="shared" ca="1" si="204"/>
        <v>0</v>
      </c>
      <c r="BP320" s="1"/>
      <c r="BS320" s="33">
        <f t="shared" ca="1" si="222"/>
        <v>19228</v>
      </c>
      <c r="BT320" s="33">
        <f t="shared" ca="1" si="223"/>
        <v>0</v>
      </c>
      <c r="BU320" s="33">
        <f t="shared" ca="1" si="224"/>
        <v>0</v>
      </c>
      <c r="BV320" s="33">
        <f t="shared" ca="1" si="234"/>
        <v>0</v>
      </c>
      <c r="BW320" s="33">
        <f t="shared" ca="1" si="225"/>
        <v>0</v>
      </c>
      <c r="BX320" s="33">
        <f t="shared" ca="1" si="226"/>
        <v>0</v>
      </c>
      <c r="BZ320" s="33">
        <f t="shared" ca="1" si="214"/>
        <v>0</v>
      </c>
      <c r="CA320" s="33">
        <f t="shared" ca="1" si="215"/>
        <v>0</v>
      </c>
      <c r="CB320" s="33">
        <f t="shared" ca="1" si="216"/>
        <v>0</v>
      </c>
      <c r="CC320" s="33">
        <f t="shared" ca="1" si="217"/>
        <v>0</v>
      </c>
      <c r="CD320" s="33">
        <f t="shared" ca="1" si="218"/>
        <v>19228</v>
      </c>
      <c r="CE320" s="34">
        <f t="shared" ca="1" si="219"/>
        <v>0</v>
      </c>
      <c r="CG320" s="33">
        <f t="shared" ca="1" si="221"/>
        <v>1</v>
      </c>
      <c r="CH320" s="7"/>
      <c r="CJ320" s="34">
        <f t="shared" ca="1" si="220"/>
        <v>38</v>
      </c>
    </row>
    <row r="321" spans="1:88" x14ac:dyDescent="0.25">
      <c r="A321" s="1">
        <f t="shared" ca="1" si="191"/>
        <v>1</v>
      </c>
      <c r="B321" s="1" t="str">
        <f t="shared" ca="1" si="192"/>
        <v>Men</v>
      </c>
      <c r="C321" s="1">
        <f t="shared" ca="1" si="193"/>
        <v>42</v>
      </c>
      <c r="D321" s="1">
        <f t="shared" ca="1" si="194"/>
        <v>4</v>
      </c>
      <c r="E321" s="1" t="str">
        <f t="shared" ca="1" si="195"/>
        <v>IT</v>
      </c>
      <c r="F321" s="1">
        <f t="shared" ca="1" si="196"/>
        <v>3</v>
      </c>
      <c r="G321" s="1" t="str">
        <f t="shared" ca="1" si="197"/>
        <v>B.ED</v>
      </c>
      <c r="H321" s="1">
        <f t="shared" ca="1" si="198"/>
        <v>1</v>
      </c>
      <c r="I321" s="1">
        <f t="shared" ca="1" si="190"/>
        <v>2</v>
      </c>
      <c r="J321" s="1">
        <f t="shared" ca="1" si="199"/>
        <v>26551</v>
      </c>
      <c r="K321" s="1">
        <f t="shared" ca="1" si="200"/>
        <v>5</v>
      </c>
      <c r="L321" s="1" t="str">
        <f t="shared" ca="1" si="201"/>
        <v>Shivaji Talao</v>
      </c>
      <c r="M321" s="1">
        <f t="shared" ca="1" si="227"/>
        <v>159306</v>
      </c>
      <c r="N321" s="1">
        <f t="shared" ca="1" si="202"/>
        <v>46608.766738409715</v>
      </c>
      <c r="O321" s="1">
        <f t="shared" ca="1" si="228"/>
        <v>43682.111400310176</v>
      </c>
      <c r="P321" s="1">
        <f t="shared" ca="1" si="203"/>
        <v>23284</v>
      </c>
      <c r="Q321" s="1">
        <f t="shared" ca="1" si="229"/>
        <v>32433.87873734453</v>
      </c>
      <c r="R321">
        <f t="shared" ca="1" si="230"/>
        <v>30664.056337615511</v>
      </c>
      <c r="S321" s="1">
        <f t="shared" ca="1" si="231"/>
        <v>233652.16773792569</v>
      </c>
      <c r="T321" s="1">
        <f t="shared" ca="1" si="232"/>
        <v>102326.64547575425</v>
      </c>
      <c r="U321" s="1">
        <f t="shared" ca="1" si="233"/>
        <v>131325.52226217143</v>
      </c>
      <c r="X321" s="33">
        <f t="shared" ca="1" si="205"/>
        <v>1</v>
      </c>
      <c r="Y321" s="33">
        <f t="shared" ca="1" si="206"/>
        <v>0</v>
      </c>
      <c r="Z321" s="33"/>
      <c r="AA321" s="33"/>
      <c r="AO321" s="33">
        <f t="shared" ca="1" si="207"/>
        <v>0</v>
      </c>
      <c r="AP321" s="33">
        <f t="shared" ca="1" si="208"/>
        <v>0</v>
      </c>
      <c r="AQ321" s="33">
        <f t="shared" ca="1" si="209"/>
        <v>0</v>
      </c>
      <c r="AR321" s="33">
        <f t="shared" ca="1" si="210"/>
        <v>1</v>
      </c>
      <c r="AS321" s="33">
        <f t="shared" ca="1" si="211"/>
        <v>0</v>
      </c>
      <c r="AT321" s="34">
        <f t="shared" ca="1" si="212"/>
        <v>0</v>
      </c>
      <c r="AU321" s="33"/>
      <c r="AV321" s="1"/>
      <c r="AW321" s="1"/>
      <c r="AX321" s="1"/>
      <c r="AY321" s="1"/>
      <c r="AZ321" s="1"/>
      <c r="BD321" s="34">
        <f ca="1">Table1[[#This Row],[Car Value]]/Table1[[#This Row],[Cars]]</f>
        <v>21841.055700155088</v>
      </c>
      <c r="BG321" s="34">
        <f t="shared" ca="1" si="213"/>
        <v>0</v>
      </c>
      <c r="BN321" s="16">
        <f ca="1">Table1[[#This Row],[Mortage Value]]/Table1[[#This Row],[Value of House]]</f>
        <v>0.29257383110748947</v>
      </c>
      <c r="BO321" s="1">
        <f t="shared" ca="1" si="204"/>
        <v>0</v>
      </c>
      <c r="BP321" s="1"/>
      <c r="BS321" s="33">
        <f t="shared" ca="1" si="222"/>
        <v>0</v>
      </c>
      <c r="BT321" s="33">
        <f t="shared" ca="1" si="223"/>
        <v>27326</v>
      </c>
      <c r="BU321" s="33">
        <f t="shared" ca="1" si="224"/>
        <v>0</v>
      </c>
      <c r="BV321" s="33">
        <f t="shared" ca="1" si="234"/>
        <v>0</v>
      </c>
      <c r="BW321" s="33">
        <f t="shared" ca="1" si="225"/>
        <v>0</v>
      </c>
      <c r="BX321" s="33">
        <f t="shared" ca="1" si="226"/>
        <v>0</v>
      </c>
      <c r="BZ321" s="33">
        <f t="shared" ca="1" si="214"/>
        <v>0</v>
      </c>
      <c r="CA321" s="33">
        <f t="shared" ca="1" si="215"/>
        <v>0</v>
      </c>
      <c r="CB321" s="33">
        <f t="shared" ca="1" si="216"/>
        <v>0</v>
      </c>
      <c r="CC321" s="33">
        <f t="shared" ca="1" si="217"/>
        <v>27326</v>
      </c>
      <c r="CD321" s="33">
        <f t="shared" ca="1" si="218"/>
        <v>0</v>
      </c>
      <c r="CE321" s="34">
        <f t="shared" ca="1" si="219"/>
        <v>0</v>
      </c>
      <c r="CG321" s="33">
        <f t="shared" ca="1" si="221"/>
        <v>1</v>
      </c>
      <c r="CH321" s="7"/>
      <c r="CJ321" s="34">
        <f t="shared" ca="1" si="220"/>
        <v>42</v>
      </c>
    </row>
    <row r="322" spans="1:88" x14ac:dyDescent="0.25">
      <c r="A322" s="1">
        <f t="shared" ca="1" si="191"/>
        <v>1</v>
      </c>
      <c r="B322" s="1" t="str">
        <f t="shared" ca="1" si="192"/>
        <v>Men</v>
      </c>
      <c r="C322" s="1">
        <f t="shared" ca="1" si="193"/>
        <v>38</v>
      </c>
      <c r="D322" s="1">
        <f t="shared" ca="1" si="194"/>
        <v>3</v>
      </c>
      <c r="E322" s="1" t="str">
        <f t="shared" ca="1" si="195"/>
        <v>Teaching</v>
      </c>
      <c r="F322" s="1">
        <f t="shared" ca="1" si="196"/>
        <v>6</v>
      </c>
      <c r="G322" s="1" t="str">
        <f t="shared" ca="1" si="197"/>
        <v>Architech</v>
      </c>
      <c r="H322" s="1">
        <f t="shared" ca="1" si="198"/>
        <v>0</v>
      </c>
      <c r="I322" s="1">
        <f t="shared" ca="1" si="190"/>
        <v>1</v>
      </c>
      <c r="J322" s="1">
        <f t="shared" ca="1" si="199"/>
        <v>27216</v>
      </c>
      <c r="K322" s="1">
        <f t="shared" ca="1" si="200"/>
        <v>2</v>
      </c>
      <c r="L322" s="1" t="str">
        <f t="shared" ca="1" si="201"/>
        <v>Tembhipada Road</v>
      </c>
      <c r="M322" s="1">
        <f t="shared" ca="1" si="227"/>
        <v>136080</v>
      </c>
      <c r="N322" s="1">
        <f t="shared" ca="1" si="202"/>
        <v>77663.086920793401</v>
      </c>
      <c r="O322" s="1">
        <f t="shared" ca="1" si="228"/>
        <v>14888.589156386734</v>
      </c>
      <c r="P322" s="1">
        <f t="shared" ca="1" si="203"/>
        <v>1744</v>
      </c>
      <c r="Q322" s="1">
        <f t="shared" ca="1" si="229"/>
        <v>17620.495361516991</v>
      </c>
      <c r="R322">
        <f t="shared" ca="1" si="230"/>
        <v>14908.247499040979</v>
      </c>
      <c r="S322" s="1">
        <f t="shared" ca="1" si="231"/>
        <v>165876.8366554277</v>
      </c>
      <c r="T322" s="1">
        <f t="shared" ca="1" si="232"/>
        <v>97027.582282310395</v>
      </c>
      <c r="U322" s="1">
        <f t="shared" ca="1" si="233"/>
        <v>68849.254373117306</v>
      </c>
      <c r="X322" s="33">
        <f t="shared" ca="1" si="205"/>
        <v>1</v>
      </c>
      <c r="Y322" s="33">
        <f t="shared" ca="1" si="206"/>
        <v>0</v>
      </c>
      <c r="Z322" s="33"/>
      <c r="AA322" s="33"/>
      <c r="AO322" s="33">
        <f t="shared" ca="1" si="207"/>
        <v>0</v>
      </c>
      <c r="AP322" s="33">
        <f t="shared" ca="1" si="208"/>
        <v>1</v>
      </c>
      <c r="AQ322" s="33">
        <f t="shared" ca="1" si="209"/>
        <v>0</v>
      </c>
      <c r="AR322" s="33">
        <f t="shared" ca="1" si="210"/>
        <v>0</v>
      </c>
      <c r="AS322" s="33">
        <f t="shared" ca="1" si="211"/>
        <v>0</v>
      </c>
      <c r="AT322" s="34">
        <f t="shared" ca="1" si="212"/>
        <v>0</v>
      </c>
      <c r="AU322" s="33"/>
      <c r="AV322" s="1"/>
      <c r="AW322" s="1"/>
      <c r="AX322" s="1"/>
      <c r="AY322" s="1"/>
      <c r="AZ322" s="1"/>
      <c r="BD322" s="34">
        <f ca="1">Table1[[#This Row],[Car Value]]/Table1[[#This Row],[Cars]]</f>
        <v>14888.589156386734</v>
      </c>
      <c r="BG322" s="34">
        <f t="shared" ca="1" si="213"/>
        <v>0</v>
      </c>
      <c r="BN322" s="16">
        <f ca="1">Table1[[#This Row],[Mortage Value]]/Table1[[#This Row],[Value of House]]</f>
        <v>0.57071639418572462</v>
      </c>
      <c r="BO322" s="1">
        <f t="shared" ca="1" si="204"/>
        <v>0</v>
      </c>
      <c r="BP322" s="1"/>
      <c r="BS322" s="33">
        <f t="shared" ca="1" si="222"/>
        <v>0</v>
      </c>
      <c r="BT322" s="33">
        <f t="shared" ca="1" si="223"/>
        <v>0</v>
      </c>
      <c r="BU322" s="33">
        <f t="shared" ca="1" si="224"/>
        <v>26551</v>
      </c>
      <c r="BV322" s="33">
        <f t="shared" ca="1" si="234"/>
        <v>0</v>
      </c>
      <c r="BW322" s="33">
        <f t="shared" ca="1" si="225"/>
        <v>0</v>
      </c>
      <c r="BX322" s="33">
        <f t="shared" ca="1" si="226"/>
        <v>0</v>
      </c>
      <c r="BZ322" s="33">
        <f t="shared" ca="1" si="214"/>
        <v>0</v>
      </c>
      <c r="CA322" s="33">
        <f t="shared" ca="1" si="215"/>
        <v>26551</v>
      </c>
      <c r="CB322" s="33">
        <f t="shared" ca="1" si="216"/>
        <v>0</v>
      </c>
      <c r="CC322" s="33">
        <f t="shared" ca="1" si="217"/>
        <v>0</v>
      </c>
      <c r="CD322" s="33">
        <f t="shared" ca="1" si="218"/>
        <v>0</v>
      </c>
      <c r="CE322" s="34">
        <f t="shared" ca="1" si="219"/>
        <v>0</v>
      </c>
      <c r="CG322" s="33">
        <f t="shared" ca="1" si="221"/>
        <v>1</v>
      </c>
      <c r="CH322" s="7"/>
      <c r="CJ322" s="34">
        <f t="shared" ca="1" si="220"/>
        <v>36</v>
      </c>
    </row>
    <row r="323" spans="1:88" x14ac:dyDescent="0.25">
      <c r="A323" s="1">
        <f t="shared" ca="1" si="191"/>
        <v>1</v>
      </c>
      <c r="B323" s="1" t="str">
        <f t="shared" ca="1" si="192"/>
        <v>Men</v>
      </c>
      <c r="C323" s="1">
        <f t="shared" ca="1" si="193"/>
        <v>25</v>
      </c>
      <c r="D323" s="1">
        <f t="shared" ca="1" si="194"/>
        <v>2</v>
      </c>
      <c r="E323" s="1" t="str">
        <f t="shared" ca="1" si="195"/>
        <v>Construction</v>
      </c>
      <c r="F323" s="1">
        <f t="shared" ca="1" si="196"/>
        <v>6</v>
      </c>
      <c r="G323" s="1" t="str">
        <f t="shared" ca="1" si="197"/>
        <v>Architech</v>
      </c>
      <c r="H323" s="1">
        <f t="shared" ca="1" si="198"/>
        <v>3</v>
      </c>
      <c r="I323" s="1">
        <f t="shared" ca="1" si="190"/>
        <v>2</v>
      </c>
      <c r="J323" s="1">
        <f t="shared" ca="1" si="199"/>
        <v>24889</v>
      </c>
      <c r="K323" s="1">
        <f t="shared" ca="1" si="200"/>
        <v>1</v>
      </c>
      <c r="L323" s="1" t="str">
        <f t="shared" ca="1" si="201"/>
        <v>Ganesh Nagar</v>
      </c>
      <c r="M323" s="1">
        <f t="shared" ca="1" si="227"/>
        <v>124445</v>
      </c>
      <c r="N323" s="1">
        <f t="shared" ca="1" si="202"/>
        <v>39356.472988773181</v>
      </c>
      <c r="O323" s="1">
        <f t="shared" ca="1" si="228"/>
        <v>24663.379110618389</v>
      </c>
      <c r="P323" s="1">
        <f t="shared" ca="1" si="203"/>
        <v>14533</v>
      </c>
      <c r="Q323" s="1">
        <f t="shared" ca="1" si="229"/>
        <v>1961.1830262109672</v>
      </c>
      <c r="R323">
        <f t="shared" ca="1" si="230"/>
        <v>29482.856851643512</v>
      </c>
      <c r="S323" s="1">
        <f t="shared" ca="1" si="231"/>
        <v>178591.23596226188</v>
      </c>
      <c r="T323" s="1">
        <f t="shared" ca="1" si="232"/>
        <v>55850.656014984146</v>
      </c>
      <c r="U323" s="1">
        <f t="shared" ca="1" si="233"/>
        <v>122740.57994727773</v>
      </c>
      <c r="X323" s="33">
        <f t="shared" ca="1" si="205"/>
        <v>1</v>
      </c>
      <c r="Y323" s="33">
        <f t="shared" ca="1" si="206"/>
        <v>0</v>
      </c>
      <c r="Z323" s="33"/>
      <c r="AA323" s="33"/>
      <c r="AO323" s="33">
        <f t="shared" ca="1" si="207"/>
        <v>1</v>
      </c>
      <c r="AP323" s="33">
        <f t="shared" ca="1" si="208"/>
        <v>0</v>
      </c>
      <c r="AQ323" s="33">
        <f t="shared" ca="1" si="209"/>
        <v>0</v>
      </c>
      <c r="AR323" s="33">
        <f t="shared" ca="1" si="210"/>
        <v>0</v>
      </c>
      <c r="AS323" s="33">
        <f t="shared" ca="1" si="211"/>
        <v>0</v>
      </c>
      <c r="AT323" s="34">
        <f t="shared" ca="1" si="212"/>
        <v>0</v>
      </c>
      <c r="AU323" s="33"/>
      <c r="AV323" s="1"/>
      <c r="AW323" s="1"/>
      <c r="AX323" s="1"/>
      <c r="AY323" s="1"/>
      <c r="AZ323" s="1"/>
      <c r="BD323" s="34">
        <f ca="1">Table1[[#This Row],[Car Value]]/Table1[[#This Row],[Cars]]</f>
        <v>12331.689555309194</v>
      </c>
      <c r="BG323" s="34">
        <f t="shared" ca="1" si="213"/>
        <v>0</v>
      </c>
      <c r="BN323" s="16">
        <f ca="1">Table1[[#This Row],[Mortage Value]]/Table1[[#This Row],[Value of House]]</f>
        <v>0.31625596037424708</v>
      </c>
      <c r="BO323" s="1">
        <f t="shared" ca="1" si="204"/>
        <v>0</v>
      </c>
      <c r="BP323" s="1"/>
      <c r="BS323" s="33">
        <f t="shared" ca="1" si="222"/>
        <v>0</v>
      </c>
      <c r="BT323" s="33">
        <f t="shared" ca="1" si="223"/>
        <v>0</v>
      </c>
      <c r="BU323" s="33">
        <f t="shared" ca="1" si="224"/>
        <v>0</v>
      </c>
      <c r="BV323" s="33">
        <f t="shared" ca="1" si="234"/>
        <v>0</v>
      </c>
      <c r="BW323" s="33">
        <f t="shared" ca="1" si="225"/>
        <v>0</v>
      </c>
      <c r="BX323" s="33">
        <f t="shared" ca="1" si="226"/>
        <v>0</v>
      </c>
      <c r="BZ323" s="33">
        <f t="shared" ca="1" si="214"/>
        <v>27216</v>
      </c>
      <c r="CA323" s="33">
        <f t="shared" ca="1" si="215"/>
        <v>0</v>
      </c>
      <c r="CB323" s="33">
        <f t="shared" ca="1" si="216"/>
        <v>0</v>
      </c>
      <c r="CC323" s="33">
        <f t="shared" ca="1" si="217"/>
        <v>0</v>
      </c>
      <c r="CD323" s="33">
        <f t="shared" ca="1" si="218"/>
        <v>0</v>
      </c>
      <c r="CE323" s="34">
        <f t="shared" ca="1" si="219"/>
        <v>0</v>
      </c>
      <c r="CG323" s="33">
        <f t="shared" ca="1" si="221"/>
        <v>1</v>
      </c>
      <c r="CH323" s="7"/>
      <c r="CJ323" s="34">
        <f t="shared" ca="1" si="220"/>
        <v>42</v>
      </c>
    </row>
    <row r="324" spans="1:88" x14ac:dyDescent="0.25">
      <c r="A324" s="1">
        <f t="shared" ca="1" si="191"/>
        <v>1</v>
      </c>
      <c r="B324" s="1" t="str">
        <f t="shared" ca="1" si="192"/>
        <v>Men</v>
      </c>
      <c r="C324" s="1">
        <f t="shared" ca="1" si="193"/>
        <v>36</v>
      </c>
      <c r="D324" s="1">
        <f t="shared" ca="1" si="194"/>
        <v>1</v>
      </c>
      <c r="E324" s="1" t="str">
        <f t="shared" ca="1" si="195"/>
        <v>Health</v>
      </c>
      <c r="F324" s="1">
        <f t="shared" ca="1" si="196"/>
        <v>2</v>
      </c>
      <c r="G324" s="1" t="str">
        <f t="shared" ca="1" si="197"/>
        <v>Civil Engineering</v>
      </c>
      <c r="H324" s="1">
        <f t="shared" ca="1" si="198"/>
        <v>0</v>
      </c>
      <c r="I324" s="1">
        <f t="shared" ca="1" si="190"/>
        <v>1</v>
      </c>
      <c r="J324" s="1">
        <f t="shared" ca="1" si="199"/>
        <v>26374</v>
      </c>
      <c r="K324" s="1">
        <f t="shared" ca="1" si="200"/>
        <v>4</v>
      </c>
      <c r="L324" s="1" t="str">
        <f t="shared" ca="1" si="201"/>
        <v>Sarvoday Nagar</v>
      </c>
      <c r="M324" s="1">
        <f t="shared" ca="1" si="227"/>
        <v>158244</v>
      </c>
      <c r="N324" s="1">
        <f t="shared" ca="1" si="202"/>
        <v>64231.19497821523</v>
      </c>
      <c r="O324" s="1">
        <f t="shared" ca="1" si="228"/>
        <v>17921.769656881359</v>
      </c>
      <c r="P324" s="1">
        <f t="shared" ca="1" si="203"/>
        <v>7776</v>
      </c>
      <c r="Q324" s="1">
        <f t="shared" ca="1" si="229"/>
        <v>31704.734043695553</v>
      </c>
      <c r="R324">
        <f t="shared" ca="1" si="230"/>
        <v>28522.894205858232</v>
      </c>
      <c r="S324" s="1">
        <f t="shared" ca="1" si="231"/>
        <v>204688.6638627396</v>
      </c>
      <c r="T324" s="1">
        <f t="shared" ca="1" si="232"/>
        <v>103711.92902191079</v>
      </c>
      <c r="U324" s="1">
        <f t="shared" ca="1" si="233"/>
        <v>100976.73484082881</v>
      </c>
      <c r="X324" s="33">
        <f t="shared" ca="1" si="205"/>
        <v>1</v>
      </c>
      <c r="Y324" s="33">
        <f t="shared" ca="1" si="206"/>
        <v>0</v>
      </c>
      <c r="Z324" s="33"/>
      <c r="AA324" s="33"/>
      <c r="AO324" s="33">
        <f t="shared" ca="1" si="207"/>
        <v>0</v>
      </c>
      <c r="AP324" s="33">
        <f t="shared" ca="1" si="208"/>
        <v>0</v>
      </c>
      <c r="AQ324" s="33">
        <f t="shared" ca="1" si="209"/>
        <v>0</v>
      </c>
      <c r="AR324" s="33">
        <f t="shared" ca="1" si="210"/>
        <v>1</v>
      </c>
      <c r="AS324" s="33">
        <f t="shared" ca="1" si="211"/>
        <v>0</v>
      </c>
      <c r="AT324" s="34">
        <f t="shared" ca="1" si="212"/>
        <v>0</v>
      </c>
      <c r="AU324" s="33"/>
      <c r="AV324" s="1"/>
      <c r="AW324" s="1"/>
      <c r="AX324" s="1"/>
      <c r="AY324" s="1"/>
      <c r="AZ324" s="1"/>
      <c r="BD324" s="34">
        <f ca="1">Table1[[#This Row],[Car Value]]/Table1[[#This Row],[Cars]]</f>
        <v>17921.769656881359</v>
      </c>
      <c r="BG324" s="34">
        <f t="shared" ca="1" si="213"/>
        <v>0</v>
      </c>
      <c r="BN324" s="16">
        <f ca="1">Table1[[#This Row],[Mortage Value]]/Table1[[#This Row],[Value of House]]</f>
        <v>0.40589971801910485</v>
      </c>
      <c r="BO324" s="1">
        <f t="shared" ca="1" si="204"/>
        <v>0</v>
      </c>
      <c r="BP324" s="1"/>
      <c r="BS324" s="33">
        <f t="shared" ca="1" si="222"/>
        <v>24889</v>
      </c>
      <c r="BT324" s="33">
        <f t="shared" ca="1" si="223"/>
        <v>0</v>
      </c>
      <c r="BU324" s="33">
        <f t="shared" ca="1" si="224"/>
        <v>0</v>
      </c>
      <c r="BV324" s="33">
        <f t="shared" ca="1" si="234"/>
        <v>0</v>
      </c>
      <c r="BW324" s="33">
        <f t="shared" ca="1" si="225"/>
        <v>0</v>
      </c>
      <c r="BX324" s="33">
        <f t="shared" ca="1" si="226"/>
        <v>0</v>
      </c>
      <c r="BZ324" s="33">
        <f t="shared" ca="1" si="214"/>
        <v>0</v>
      </c>
      <c r="CA324" s="33">
        <f t="shared" ca="1" si="215"/>
        <v>0</v>
      </c>
      <c r="CB324" s="33">
        <f t="shared" ca="1" si="216"/>
        <v>0</v>
      </c>
      <c r="CC324" s="33">
        <f t="shared" ca="1" si="217"/>
        <v>24889</v>
      </c>
      <c r="CD324" s="33">
        <f t="shared" ca="1" si="218"/>
        <v>0</v>
      </c>
      <c r="CE324" s="34">
        <f t="shared" ca="1" si="219"/>
        <v>0</v>
      </c>
      <c r="CG324" s="33">
        <f t="shared" ca="1" si="221"/>
        <v>1</v>
      </c>
      <c r="CH324" s="7"/>
      <c r="CJ324" s="34">
        <f t="shared" ca="1" si="220"/>
        <v>38</v>
      </c>
    </row>
    <row r="325" spans="1:88" x14ac:dyDescent="0.25">
      <c r="A325" s="1">
        <f t="shared" ca="1" si="191"/>
        <v>1</v>
      </c>
      <c r="B325" s="1" t="str">
        <f t="shared" ca="1" si="192"/>
        <v>Men</v>
      </c>
      <c r="C325" s="1">
        <f t="shared" ca="1" si="193"/>
        <v>29</v>
      </c>
      <c r="D325" s="1">
        <f t="shared" ca="1" si="194"/>
        <v>6</v>
      </c>
      <c r="E325" s="1" t="str">
        <f t="shared" ca="1" si="195"/>
        <v>Architecture</v>
      </c>
      <c r="F325" s="1">
        <f t="shared" ca="1" si="196"/>
        <v>2</v>
      </c>
      <c r="G325" s="1" t="str">
        <f t="shared" ca="1" si="197"/>
        <v>Civil Engineering</v>
      </c>
      <c r="H325" s="1">
        <f t="shared" ca="1" si="198"/>
        <v>4</v>
      </c>
      <c r="I325" s="1">
        <f t="shared" ca="1" si="190"/>
        <v>1</v>
      </c>
      <c r="J325" s="1">
        <f t="shared" ca="1" si="199"/>
        <v>29995</v>
      </c>
      <c r="K325" s="1">
        <f t="shared" ca="1" si="200"/>
        <v>5</v>
      </c>
      <c r="L325" s="1" t="str">
        <f t="shared" ca="1" si="201"/>
        <v>Shivaji Talao</v>
      </c>
      <c r="M325" s="1">
        <f t="shared" ca="1" si="227"/>
        <v>119980</v>
      </c>
      <c r="N325" s="1">
        <f t="shared" ca="1" si="202"/>
        <v>1155.0758368803861</v>
      </c>
      <c r="O325" s="1">
        <f t="shared" ca="1" si="228"/>
        <v>23271.12820254084</v>
      </c>
      <c r="P325" s="1">
        <f t="shared" ca="1" si="203"/>
        <v>8632</v>
      </c>
      <c r="Q325" s="1">
        <f t="shared" ca="1" si="229"/>
        <v>47436.70906831821</v>
      </c>
      <c r="R325">
        <f t="shared" ca="1" si="230"/>
        <v>44186.932451554712</v>
      </c>
      <c r="S325" s="1">
        <f t="shared" ca="1" si="231"/>
        <v>187438.06065409555</v>
      </c>
      <c r="T325" s="1">
        <f t="shared" ca="1" si="232"/>
        <v>57223.784905198598</v>
      </c>
      <c r="U325" s="1">
        <f t="shared" ca="1" si="233"/>
        <v>130214.27574889695</v>
      </c>
      <c r="X325" s="33">
        <f t="shared" ca="1" si="205"/>
        <v>1</v>
      </c>
      <c r="Y325" s="33">
        <f t="shared" ca="1" si="206"/>
        <v>0</v>
      </c>
      <c r="Z325" s="33"/>
      <c r="AA325" s="33"/>
      <c r="AO325" s="33">
        <f t="shared" ca="1" si="207"/>
        <v>0</v>
      </c>
      <c r="AP325" s="33">
        <f t="shared" ca="1" si="208"/>
        <v>0</v>
      </c>
      <c r="AQ325" s="33">
        <f t="shared" ca="1" si="209"/>
        <v>1</v>
      </c>
      <c r="AR325" s="33">
        <f t="shared" ca="1" si="210"/>
        <v>0</v>
      </c>
      <c r="AS325" s="33">
        <f t="shared" ca="1" si="211"/>
        <v>0</v>
      </c>
      <c r="AT325" s="34">
        <f t="shared" ca="1" si="212"/>
        <v>0</v>
      </c>
      <c r="AU325" s="33"/>
      <c r="AV325" s="1"/>
      <c r="AW325" s="1"/>
      <c r="AX325" s="1"/>
      <c r="AY325" s="1"/>
      <c r="AZ325" s="1"/>
      <c r="BD325" s="34">
        <f ca="1">Table1[[#This Row],[Car Value]]/Table1[[#This Row],[Cars]]</f>
        <v>23271.12820254084</v>
      </c>
      <c r="BG325" s="34">
        <f t="shared" ca="1" si="213"/>
        <v>0</v>
      </c>
      <c r="BN325" s="16">
        <f ca="1">Table1[[#This Row],[Mortage Value]]/Table1[[#This Row],[Value of House]]</f>
        <v>9.6272365134221216E-3</v>
      </c>
      <c r="BO325" s="1">
        <f t="shared" ca="1" si="204"/>
        <v>1</v>
      </c>
      <c r="BP325" s="1"/>
      <c r="BS325" s="33">
        <f t="shared" ca="1" si="222"/>
        <v>0</v>
      </c>
      <c r="BT325" s="33">
        <f t="shared" ca="1" si="223"/>
        <v>0</v>
      </c>
      <c r="BU325" s="33">
        <f t="shared" ca="1" si="224"/>
        <v>0</v>
      </c>
      <c r="BV325" s="33">
        <f t="shared" ca="1" si="234"/>
        <v>0</v>
      </c>
      <c r="BW325" s="33">
        <f t="shared" ca="1" si="225"/>
        <v>26374</v>
      </c>
      <c r="BX325" s="33">
        <f t="shared" ca="1" si="226"/>
        <v>0</v>
      </c>
      <c r="BZ325" s="33">
        <f t="shared" ca="1" si="214"/>
        <v>0</v>
      </c>
      <c r="CA325" s="33">
        <f t="shared" ca="1" si="215"/>
        <v>0</v>
      </c>
      <c r="CB325" s="33">
        <f t="shared" ca="1" si="216"/>
        <v>26374</v>
      </c>
      <c r="CC325" s="33">
        <f t="shared" ca="1" si="217"/>
        <v>0</v>
      </c>
      <c r="CD325" s="33">
        <f t="shared" ca="1" si="218"/>
        <v>0</v>
      </c>
      <c r="CE325" s="34">
        <f t="shared" ca="1" si="219"/>
        <v>0</v>
      </c>
      <c r="CG325" s="33">
        <f t="shared" ca="1" si="221"/>
        <v>1</v>
      </c>
      <c r="CH325" s="7"/>
      <c r="CJ325" s="34">
        <f t="shared" ca="1" si="220"/>
        <v>25</v>
      </c>
    </row>
    <row r="326" spans="1:88" x14ac:dyDescent="0.25">
      <c r="A326" s="1">
        <f t="shared" ca="1" si="191"/>
        <v>2</v>
      </c>
      <c r="B326" s="1" t="str">
        <f t="shared" ca="1" si="192"/>
        <v>Women</v>
      </c>
      <c r="C326" s="1">
        <f t="shared" ca="1" si="193"/>
        <v>45</v>
      </c>
      <c r="D326" s="1">
        <f t="shared" ca="1" si="194"/>
        <v>1</v>
      </c>
      <c r="E326" s="1" t="str">
        <f t="shared" ca="1" si="195"/>
        <v>Health</v>
      </c>
      <c r="F326" s="1">
        <f t="shared" ca="1" si="196"/>
        <v>6</v>
      </c>
      <c r="G326" s="1" t="str">
        <f t="shared" ca="1" si="197"/>
        <v>Architech</v>
      </c>
      <c r="H326" s="1">
        <f t="shared" ca="1" si="198"/>
        <v>2</v>
      </c>
      <c r="I326" s="1">
        <f t="shared" ca="1" si="190"/>
        <v>1</v>
      </c>
      <c r="J326" s="1">
        <f t="shared" ca="1" si="199"/>
        <v>26216</v>
      </c>
      <c r="K326" s="1">
        <f t="shared" ca="1" si="200"/>
        <v>2</v>
      </c>
      <c r="L326" s="1" t="str">
        <f t="shared" ca="1" si="201"/>
        <v>Tembhipada Road</v>
      </c>
      <c r="M326" s="1">
        <f t="shared" ca="1" si="227"/>
        <v>78648</v>
      </c>
      <c r="N326" s="1">
        <f t="shared" ca="1" si="202"/>
        <v>66585.228662561989</v>
      </c>
      <c r="O326" s="1">
        <f t="shared" ca="1" si="228"/>
        <v>11048.352521976924</v>
      </c>
      <c r="P326" s="1">
        <f t="shared" ca="1" si="203"/>
        <v>1598</v>
      </c>
      <c r="Q326" s="1">
        <f t="shared" ca="1" si="229"/>
        <v>46422.620704975081</v>
      </c>
      <c r="R326">
        <f t="shared" ca="1" si="230"/>
        <v>26958.78485516127</v>
      </c>
      <c r="S326" s="1">
        <f t="shared" ca="1" si="231"/>
        <v>116655.13737713819</v>
      </c>
      <c r="T326" s="1">
        <f t="shared" ca="1" si="232"/>
        <v>114605.84936753707</v>
      </c>
      <c r="U326" s="1">
        <f t="shared" ca="1" si="233"/>
        <v>2049.2880096011213</v>
      </c>
      <c r="X326" s="33">
        <f t="shared" ca="1" si="205"/>
        <v>1</v>
      </c>
      <c r="Y326" s="33">
        <f t="shared" ca="1" si="206"/>
        <v>0</v>
      </c>
      <c r="Z326" s="33"/>
      <c r="AA326" s="33"/>
      <c r="AO326" s="33">
        <f t="shared" ca="1" si="207"/>
        <v>0</v>
      </c>
      <c r="AP326" s="33">
        <f t="shared" ca="1" si="208"/>
        <v>0</v>
      </c>
      <c r="AQ326" s="33">
        <f t="shared" ca="1" si="209"/>
        <v>0</v>
      </c>
      <c r="AR326" s="33">
        <f t="shared" ca="1" si="210"/>
        <v>0</v>
      </c>
      <c r="AS326" s="33">
        <f t="shared" ca="1" si="211"/>
        <v>1</v>
      </c>
      <c r="AT326" s="34">
        <f t="shared" ca="1" si="212"/>
        <v>0</v>
      </c>
      <c r="AU326" s="33"/>
      <c r="AV326" s="1"/>
      <c r="AW326" s="1"/>
      <c r="AX326" s="1"/>
      <c r="AY326" s="1"/>
      <c r="AZ326" s="1"/>
      <c r="BD326" s="34">
        <f ca="1">Table1[[#This Row],[Car Value]]/Table1[[#This Row],[Cars]]</f>
        <v>11048.352521976924</v>
      </c>
      <c r="BG326" s="34">
        <f t="shared" ca="1" si="213"/>
        <v>0</v>
      </c>
      <c r="BN326" s="16">
        <f ca="1">Table1[[#This Row],[Mortage Value]]/Table1[[#This Row],[Value of House]]</f>
        <v>0.84662329191539509</v>
      </c>
      <c r="BO326" s="1">
        <f t="shared" ca="1" si="204"/>
        <v>0</v>
      </c>
      <c r="BP326" s="1"/>
      <c r="BS326" s="33">
        <f t="shared" ca="1" si="222"/>
        <v>0</v>
      </c>
      <c r="BT326" s="33">
        <f t="shared" ca="1" si="223"/>
        <v>0</v>
      </c>
      <c r="BU326" s="33">
        <f t="shared" ca="1" si="224"/>
        <v>29995</v>
      </c>
      <c r="BV326" s="33">
        <f t="shared" ca="1" si="234"/>
        <v>0</v>
      </c>
      <c r="BW326" s="33">
        <f t="shared" ca="1" si="225"/>
        <v>0</v>
      </c>
      <c r="BX326" s="33">
        <f t="shared" ca="1" si="226"/>
        <v>0</v>
      </c>
      <c r="BZ326" s="33">
        <f t="shared" ca="1" si="214"/>
        <v>0</v>
      </c>
      <c r="CA326" s="33">
        <f t="shared" ca="1" si="215"/>
        <v>0</v>
      </c>
      <c r="CB326" s="33">
        <f t="shared" ca="1" si="216"/>
        <v>0</v>
      </c>
      <c r="CC326" s="33">
        <f t="shared" ca="1" si="217"/>
        <v>0</v>
      </c>
      <c r="CD326" s="33">
        <f t="shared" ca="1" si="218"/>
        <v>29995</v>
      </c>
      <c r="CE326" s="34">
        <f t="shared" ca="1" si="219"/>
        <v>0</v>
      </c>
      <c r="CG326" s="33">
        <f t="shared" ca="1" si="221"/>
        <v>1</v>
      </c>
      <c r="CH326" s="7"/>
      <c r="CJ326" s="34">
        <f t="shared" ca="1" si="220"/>
        <v>36</v>
      </c>
    </row>
    <row r="327" spans="1:88" x14ac:dyDescent="0.25">
      <c r="A327" s="1">
        <f t="shared" ca="1" si="191"/>
        <v>2</v>
      </c>
      <c r="B327" s="1" t="str">
        <f t="shared" ca="1" si="192"/>
        <v>Women</v>
      </c>
      <c r="C327" s="1">
        <f t="shared" ca="1" si="193"/>
        <v>44</v>
      </c>
      <c r="D327" s="1">
        <f t="shared" ca="1" si="194"/>
        <v>4</v>
      </c>
      <c r="E327" s="1" t="str">
        <f t="shared" ca="1" si="195"/>
        <v>IT</v>
      </c>
      <c r="F327" s="1">
        <f t="shared" ca="1" si="196"/>
        <v>6</v>
      </c>
      <c r="G327" s="1" t="str">
        <f t="shared" ca="1" si="197"/>
        <v>Architech</v>
      </c>
      <c r="H327" s="1">
        <f t="shared" ca="1" si="198"/>
        <v>0</v>
      </c>
      <c r="I327" s="1">
        <f t="shared" ref="I327:I390" ca="1" si="235">RANDBETWEEN(1,2)</f>
        <v>2</v>
      </c>
      <c r="J327" s="1">
        <f t="shared" ca="1" si="199"/>
        <v>25148</v>
      </c>
      <c r="K327" s="1">
        <f t="shared" ca="1" si="200"/>
        <v>4</v>
      </c>
      <c r="L327" s="1" t="str">
        <f t="shared" ca="1" si="201"/>
        <v>Sarvoday Nagar</v>
      </c>
      <c r="M327" s="1">
        <f t="shared" ca="1" si="227"/>
        <v>150888</v>
      </c>
      <c r="N327" s="1">
        <f t="shared" ca="1" si="202"/>
        <v>93227.085713543609</v>
      </c>
      <c r="O327" s="1">
        <f t="shared" ca="1" si="228"/>
        <v>21576.667605657785</v>
      </c>
      <c r="P327" s="1">
        <f t="shared" ca="1" si="203"/>
        <v>2077</v>
      </c>
      <c r="Q327" s="1">
        <f t="shared" ca="1" si="229"/>
        <v>16519.894910817377</v>
      </c>
      <c r="R327">
        <f t="shared" ca="1" si="230"/>
        <v>8953.2270195095407</v>
      </c>
      <c r="S327" s="1">
        <f t="shared" ca="1" si="231"/>
        <v>181417.8946251673</v>
      </c>
      <c r="T327" s="1">
        <f t="shared" ca="1" si="232"/>
        <v>111823.98062436099</v>
      </c>
      <c r="U327" s="1">
        <f t="shared" ca="1" si="233"/>
        <v>69593.914000806311</v>
      </c>
      <c r="X327" s="33">
        <f t="shared" ca="1" si="205"/>
        <v>0</v>
      </c>
      <c r="Y327" s="33">
        <f t="shared" ca="1" si="206"/>
        <v>1</v>
      </c>
      <c r="Z327" s="33"/>
      <c r="AA327" s="33"/>
      <c r="AO327" s="33">
        <f t="shared" ca="1" si="207"/>
        <v>0</v>
      </c>
      <c r="AP327" s="33">
        <f t="shared" ca="1" si="208"/>
        <v>0</v>
      </c>
      <c r="AQ327" s="33">
        <f t="shared" ca="1" si="209"/>
        <v>1</v>
      </c>
      <c r="AR327" s="33">
        <f t="shared" ca="1" si="210"/>
        <v>0</v>
      </c>
      <c r="AS327" s="33">
        <f t="shared" ca="1" si="211"/>
        <v>0</v>
      </c>
      <c r="AT327" s="34">
        <f t="shared" ca="1" si="212"/>
        <v>0</v>
      </c>
      <c r="AU327" s="33"/>
      <c r="AV327" s="1"/>
      <c r="AW327" s="1"/>
      <c r="AX327" s="1"/>
      <c r="AY327" s="1"/>
      <c r="AZ327" s="1"/>
      <c r="BD327" s="34">
        <f ca="1">Table1[[#This Row],[Car Value]]/Table1[[#This Row],[Cars]]</f>
        <v>10788.333802828893</v>
      </c>
      <c r="BG327" s="34">
        <f t="shared" ca="1" si="213"/>
        <v>0</v>
      </c>
      <c r="BN327" s="16">
        <f ca="1">Table1[[#This Row],[Mortage Value]]/Table1[[#This Row],[Value of House]]</f>
        <v>0.61785619607618636</v>
      </c>
      <c r="BO327" s="1">
        <f t="shared" ca="1" si="204"/>
        <v>0</v>
      </c>
      <c r="BP327" s="1"/>
      <c r="BS327" s="33">
        <f t="shared" ca="1" si="222"/>
        <v>0</v>
      </c>
      <c r="BT327" s="33">
        <f t="shared" ca="1" si="223"/>
        <v>0</v>
      </c>
      <c r="BU327" s="33">
        <f t="shared" ca="1" si="224"/>
        <v>0</v>
      </c>
      <c r="BV327" s="33">
        <f t="shared" ca="1" si="234"/>
        <v>0</v>
      </c>
      <c r="BW327" s="33">
        <f t="shared" ca="1" si="225"/>
        <v>0</v>
      </c>
      <c r="BX327" s="33">
        <f t="shared" ca="1" si="226"/>
        <v>0</v>
      </c>
      <c r="BZ327" s="33">
        <f t="shared" ca="1" si="214"/>
        <v>0</v>
      </c>
      <c r="CA327" s="33">
        <f t="shared" ca="1" si="215"/>
        <v>0</v>
      </c>
      <c r="CB327" s="33">
        <f t="shared" ca="1" si="216"/>
        <v>26216</v>
      </c>
      <c r="CC327" s="33">
        <f t="shared" ca="1" si="217"/>
        <v>0</v>
      </c>
      <c r="CD327" s="33">
        <f t="shared" ca="1" si="218"/>
        <v>0</v>
      </c>
      <c r="CE327" s="34">
        <f t="shared" ca="1" si="219"/>
        <v>0</v>
      </c>
      <c r="CG327" s="33">
        <f t="shared" ca="1" si="221"/>
        <v>1</v>
      </c>
      <c r="CH327" s="7"/>
      <c r="CJ327" s="34">
        <f t="shared" ca="1" si="220"/>
        <v>29</v>
      </c>
    </row>
    <row r="328" spans="1:88" x14ac:dyDescent="0.25">
      <c r="A328" s="1">
        <f t="shared" ref="A328:A391" ca="1" si="236">RANDBETWEEN(1,2)</f>
        <v>1</v>
      </c>
      <c r="B328" s="1" t="str">
        <f t="shared" ref="B328:B391" ca="1" si="237">IF(A328=1,"Men","Women")</f>
        <v>Men</v>
      </c>
      <c r="C328" s="1">
        <f t="shared" ref="C328:C391" ca="1" si="238">RANDBETWEEN(25,45)</f>
        <v>39</v>
      </c>
      <c r="D328" s="1">
        <f t="shared" ref="D328:D391" ca="1" si="239">RANDBETWEEN(1,6)</f>
        <v>4</v>
      </c>
      <c r="E328" s="1" t="str">
        <f t="shared" ref="E328:E391" ca="1" si="240">VLOOKUP(D328,$AB$7:$AC$12,2)</f>
        <v>IT</v>
      </c>
      <c r="F328" s="1">
        <f t="shared" ref="F328:F391" ca="1" si="241">RANDBETWEEN(1,6)</f>
        <v>6</v>
      </c>
      <c r="G328" s="1" t="str">
        <f t="shared" ref="G328:G391" ca="1" si="242">VLOOKUP(F328,$AE$7:$AF$12,2)</f>
        <v>Architech</v>
      </c>
      <c r="H328" s="1">
        <f t="shared" ref="H328:H391" ca="1" si="243">RANDBETWEEN(0,4)</f>
        <v>3</v>
      </c>
      <c r="I328" s="1">
        <f t="shared" ca="1" si="235"/>
        <v>1</v>
      </c>
      <c r="J328" s="1">
        <f t="shared" ref="J328:J391" ca="1" si="244">RANDBETWEEN(15000,35000)</f>
        <v>23949</v>
      </c>
      <c r="K328" s="1">
        <f t="shared" ref="K328:K391" ca="1" si="245">RANDBETWEEN(1,7)</f>
        <v>1</v>
      </c>
      <c r="L328" s="1" t="str">
        <f t="shared" ref="L328:L391" ca="1" si="246">VLOOKUP(K328,$AH$7:$AI$13,2)</f>
        <v>Ganesh Nagar</v>
      </c>
      <c r="M328" s="1">
        <f t="shared" ca="1" si="227"/>
        <v>119745</v>
      </c>
      <c r="N328" s="1">
        <f t="shared" ref="N328:N391" ca="1" si="247">RAND()*M328</f>
        <v>3333.0365767380736</v>
      </c>
      <c r="O328" s="1">
        <f t="shared" ca="1" si="228"/>
        <v>18343.68216735746</v>
      </c>
      <c r="P328" s="1">
        <f t="shared" ref="P328:P391" ca="1" si="248">RANDBETWEEN(0,O328)</f>
        <v>7572</v>
      </c>
      <c r="Q328" s="1">
        <f t="shared" ca="1" si="229"/>
        <v>4348.6191826746399</v>
      </c>
      <c r="R328">
        <f t="shared" ca="1" si="230"/>
        <v>13453.42899403648</v>
      </c>
      <c r="S328" s="1">
        <f t="shared" ca="1" si="231"/>
        <v>151542.11116139396</v>
      </c>
      <c r="T328" s="1">
        <f t="shared" ca="1" si="232"/>
        <v>15253.655759412713</v>
      </c>
      <c r="U328" s="1">
        <f t="shared" ca="1" si="233"/>
        <v>136288.45540198125</v>
      </c>
      <c r="X328" s="33">
        <f t="shared" ca="1" si="205"/>
        <v>0</v>
      </c>
      <c r="Y328" s="33">
        <f t="shared" ca="1" si="206"/>
        <v>1</v>
      </c>
      <c r="Z328" s="33"/>
      <c r="AA328" s="33"/>
      <c r="AO328" s="33">
        <f t="shared" ca="1" si="207"/>
        <v>0</v>
      </c>
      <c r="AP328" s="33">
        <f t="shared" ca="1" si="208"/>
        <v>1</v>
      </c>
      <c r="AQ328" s="33">
        <f t="shared" ca="1" si="209"/>
        <v>0</v>
      </c>
      <c r="AR328" s="33">
        <f t="shared" ca="1" si="210"/>
        <v>0</v>
      </c>
      <c r="AS328" s="33">
        <f t="shared" ca="1" si="211"/>
        <v>0</v>
      </c>
      <c r="AT328" s="34">
        <f t="shared" ca="1" si="212"/>
        <v>0</v>
      </c>
      <c r="AU328" s="33"/>
      <c r="AV328" s="1"/>
      <c r="AW328" s="1"/>
      <c r="AX328" s="1"/>
      <c r="AY328" s="1"/>
      <c r="AZ328" s="1"/>
      <c r="BD328" s="34">
        <f ca="1">Table1[[#This Row],[Car Value]]/Table1[[#This Row],[Cars]]</f>
        <v>18343.68216735746</v>
      </c>
      <c r="BG328" s="34">
        <f t="shared" ca="1" si="213"/>
        <v>0</v>
      </c>
      <c r="BN328" s="16">
        <f ca="1">Table1[[#This Row],[Mortage Value]]/Table1[[#This Row],[Value of House]]</f>
        <v>2.7834453018815597E-2</v>
      </c>
      <c r="BO328" s="1">
        <f t="shared" ref="BO328:BO391" ca="1" si="249">IF(BN328&lt;$BP$7,1,0)</f>
        <v>1</v>
      </c>
      <c r="BP328" s="1"/>
      <c r="BS328" s="33">
        <f t="shared" ca="1" si="222"/>
        <v>0</v>
      </c>
      <c r="BT328" s="33">
        <f t="shared" ca="1" si="223"/>
        <v>0</v>
      </c>
      <c r="BU328" s="33">
        <f t="shared" ca="1" si="224"/>
        <v>0</v>
      </c>
      <c r="BV328" s="33">
        <f t="shared" ca="1" si="234"/>
        <v>0</v>
      </c>
      <c r="BW328" s="33">
        <f t="shared" ca="1" si="225"/>
        <v>25148</v>
      </c>
      <c r="BX328" s="33">
        <f t="shared" ca="1" si="226"/>
        <v>0</v>
      </c>
      <c r="BZ328" s="33">
        <f t="shared" ca="1" si="214"/>
        <v>0</v>
      </c>
      <c r="CA328" s="33">
        <f t="shared" ca="1" si="215"/>
        <v>25148</v>
      </c>
      <c r="CB328" s="33">
        <f t="shared" ca="1" si="216"/>
        <v>0</v>
      </c>
      <c r="CC328" s="33">
        <f t="shared" ca="1" si="217"/>
        <v>0</v>
      </c>
      <c r="CD328" s="33">
        <f t="shared" ca="1" si="218"/>
        <v>0</v>
      </c>
      <c r="CE328" s="34">
        <f t="shared" ca="1" si="219"/>
        <v>0</v>
      </c>
      <c r="CG328" s="33">
        <f t="shared" ca="1" si="221"/>
        <v>1</v>
      </c>
      <c r="CH328" s="7"/>
      <c r="CJ328" s="34">
        <f t="shared" ca="1" si="220"/>
        <v>45</v>
      </c>
    </row>
    <row r="329" spans="1:88" x14ac:dyDescent="0.25">
      <c r="A329" s="1">
        <f t="shared" ca="1" si="236"/>
        <v>2</v>
      </c>
      <c r="B329" s="1" t="str">
        <f t="shared" ca="1" si="237"/>
        <v>Women</v>
      </c>
      <c r="C329" s="1">
        <f t="shared" ca="1" si="238"/>
        <v>44</v>
      </c>
      <c r="D329" s="1">
        <f t="shared" ca="1" si="239"/>
        <v>3</v>
      </c>
      <c r="E329" s="1" t="str">
        <f t="shared" ca="1" si="240"/>
        <v>Teaching</v>
      </c>
      <c r="F329" s="1">
        <f t="shared" ca="1" si="241"/>
        <v>6</v>
      </c>
      <c r="G329" s="1" t="str">
        <f t="shared" ca="1" si="242"/>
        <v>Architech</v>
      </c>
      <c r="H329" s="1">
        <f t="shared" ca="1" si="243"/>
        <v>3</v>
      </c>
      <c r="I329" s="1">
        <f t="shared" ca="1" si="235"/>
        <v>1</v>
      </c>
      <c r="J329" s="1">
        <f t="shared" ca="1" si="244"/>
        <v>15358</v>
      </c>
      <c r="K329" s="1">
        <f t="shared" ca="1" si="245"/>
        <v>1</v>
      </c>
      <c r="L329" s="1" t="str">
        <f t="shared" ca="1" si="246"/>
        <v>Ganesh Nagar</v>
      </c>
      <c r="M329" s="1">
        <f t="shared" ca="1" si="227"/>
        <v>92148</v>
      </c>
      <c r="N329" s="1">
        <f t="shared" ca="1" si="247"/>
        <v>8282.2613199548996</v>
      </c>
      <c r="O329" s="1">
        <f t="shared" ca="1" si="228"/>
        <v>4711.1882954407556</v>
      </c>
      <c r="P329" s="1">
        <f t="shared" ca="1" si="248"/>
        <v>3171</v>
      </c>
      <c r="Q329" s="1">
        <f t="shared" ca="1" si="229"/>
        <v>30664.269776886023</v>
      </c>
      <c r="R329">
        <f t="shared" ca="1" si="230"/>
        <v>7493.8161079469546</v>
      </c>
      <c r="S329" s="1">
        <f t="shared" ca="1" si="231"/>
        <v>104353.00440338771</v>
      </c>
      <c r="T329" s="1">
        <f t="shared" ca="1" si="232"/>
        <v>42117.531096840925</v>
      </c>
      <c r="U329" s="1">
        <f t="shared" ca="1" si="233"/>
        <v>62235.473306546781</v>
      </c>
      <c r="X329" s="33">
        <f t="shared" ref="X329:X392" ca="1" si="250">IF(B328="Men",1,0)</f>
        <v>1</v>
      </c>
      <c r="Y329" s="33">
        <f t="shared" ref="Y329:Y392" ca="1" si="251">IF(B328="Women",1,0)</f>
        <v>0</v>
      </c>
      <c r="Z329" s="33"/>
      <c r="AA329" s="33"/>
      <c r="AO329" s="33">
        <f t="shared" ref="AO329:AO392" ca="1" si="252">IF(E328="Teaching",1,0)</f>
        <v>0</v>
      </c>
      <c r="AP329" s="33">
        <f t="shared" ref="AP329:AP392" ca="1" si="253">IF(E328="IT",1,0)</f>
        <v>1</v>
      </c>
      <c r="AQ329" s="33">
        <f t="shared" ref="AQ329:AQ392" ca="1" si="254">IF(E328="Health",1,0)</f>
        <v>0</v>
      </c>
      <c r="AR329" s="33">
        <f t="shared" ref="AR329:AR392" ca="1" si="255">IF(E328="Construction",1,0)</f>
        <v>0</v>
      </c>
      <c r="AS329" s="33">
        <f t="shared" ref="AS329:AS392" ca="1" si="256">IF(E328="Architecture",1,0)</f>
        <v>0</v>
      </c>
      <c r="AT329" s="34">
        <f t="shared" ref="AT329:AT392" ca="1" si="257">IF(E328="General Work",1,0)</f>
        <v>0</v>
      </c>
      <c r="AU329" s="33"/>
      <c r="AV329" s="1"/>
      <c r="AW329" s="1"/>
      <c r="AX329" s="1"/>
      <c r="AY329" s="1"/>
      <c r="AZ329" s="1"/>
      <c r="BD329" s="34">
        <f ca="1">Table1[[#This Row],[Car Value]]/Table1[[#This Row],[Cars]]</f>
        <v>4711.1882954407556</v>
      </c>
      <c r="BG329" s="34">
        <f t="shared" ref="BG329:BG392" ca="1" si="258">IF(Q327&gt;$BH$8,1,0)</f>
        <v>0</v>
      </c>
      <c r="BN329" s="16">
        <f ca="1">Table1[[#This Row],[Mortage Value]]/Table1[[#This Row],[Value of House]]</f>
        <v>8.987999001557169E-2</v>
      </c>
      <c r="BO329" s="1">
        <f t="shared" ca="1" si="249"/>
        <v>1</v>
      </c>
      <c r="BP329" s="1"/>
      <c r="BS329" s="33">
        <f t="shared" ca="1" si="222"/>
        <v>23949</v>
      </c>
      <c r="BT329" s="33">
        <f t="shared" ca="1" si="223"/>
        <v>0</v>
      </c>
      <c r="BU329" s="33">
        <f t="shared" ca="1" si="224"/>
        <v>0</v>
      </c>
      <c r="BV329" s="33">
        <f t="shared" ca="1" si="234"/>
        <v>0</v>
      </c>
      <c r="BW329" s="33">
        <f t="shared" ca="1" si="225"/>
        <v>0</v>
      </c>
      <c r="BX329" s="33">
        <f t="shared" ca="1" si="226"/>
        <v>0</v>
      </c>
      <c r="BZ329" s="33">
        <f t="shared" ref="BZ329:BZ392" ca="1" si="259">IF(E328="Teaching",J328,0)</f>
        <v>0</v>
      </c>
      <c r="CA329" s="33">
        <f t="shared" ref="CA329:CA392" ca="1" si="260">IF(E328="IT",J328,0)</f>
        <v>23949</v>
      </c>
      <c r="CB329" s="33">
        <f t="shared" ref="CB329:CB392" ca="1" si="261">IF(E328="Health",J328,0)</f>
        <v>0</v>
      </c>
      <c r="CC329" s="33">
        <f t="shared" ref="CC329:CC392" ca="1" si="262">IF(E328="Construction",J328,0)</f>
        <v>0</v>
      </c>
      <c r="CD329" s="33">
        <f t="shared" ref="CD329:CD392" ca="1" si="263">IF(E328="Architecture",J328,0)</f>
        <v>0</v>
      </c>
      <c r="CE329" s="34">
        <f t="shared" ref="CE329:CE392" ca="1" si="264">IF(E328="General Work",J328,0)</f>
        <v>0</v>
      </c>
      <c r="CG329" s="33">
        <f t="shared" ca="1" si="221"/>
        <v>1</v>
      </c>
      <c r="CH329" s="7"/>
      <c r="CJ329" s="34">
        <f t="shared" ref="CJ329:CJ392" ca="1" si="265">IF(U327&gt;CK327,C327,0)</f>
        <v>44</v>
      </c>
    </row>
    <row r="330" spans="1:88" x14ac:dyDescent="0.25">
      <c r="A330" s="1">
        <f t="shared" ca="1" si="236"/>
        <v>1</v>
      </c>
      <c r="B330" s="1" t="str">
        <f t="shared" ca="1" si="237"/>
        <v>Men</v>
      </c>
      <c r="C330" s="1">
        <f t="shared" ca="1" si="238"/>
        <v>41</v>
      </c>
      <c r="D330" s="1">
        <f t="shared" ca="1" si="239"/>
        <v>3</v>
      </c>
      <c r="E330" s="1" t="str">
        <f t="shared" ca="1" si="240"/>
        <v>Teaching</v>
      </c>
      <c r="F330" s="1">
        <f t="shared" ca="1" si="241"/>
        <v>5</v>
      </c>
      <c r="G330" s="1" t="str">
        <f t="shared" ca="1" si="242"/>
        <v>Other</v>
      </c>
      <c r="H330" s="1">
        <f t="shared" ca="1" si="243"/>
        <v>3</v>
      </c>
      <c r="I330" s="1">
        <f t="shared" ca="1" si="235"/>
        <v>1</v>
      </c>
      <c r="J330" s="1">
        <f t="shared" ca="1" si="244"/>
        <v>27985</v>
      </c>
      <c r="K330" s="1">
        <f t="shared" ca="1" si="245"/>
        <v>1</v>
      </c>
      <c r="L330" s="1" t="str">
        <f t="shared" ca="1" si="246"/>
        <v>Ganesh Nagar</v>
      </c>
      <c r="M330" s="1">
        <f t="shared" ca="1" si="227"/>
        <v>167910</v>
      </c>
      <c r="N330" s="1">
        <f t="shared" ca="1" si="247"/>
        <v>70308.762467143097</v>
      </c>
      <c r="O330" s="1">
        <f t="shared" ca="1" si="228"/>
        <v>20090.793247879901</v>
      </c>
      <c r="P330" s="1">
        <f t="shared" ca="1" si="248"/>
        <v>1095</v>
      </c>
      <c r="Q330" s="1">
        <f t="shared" ca="1" si="229"/>
        <v>20046.201464731188</v>
      </c>
      <c r="R330">
        <f t="shared" ca="1" si="230"/>
        <v>15690.088646492441</v>
      </c>
      <c r="S330" s="1">
        <f t="shared" ca="1" si="231"/>
        <v>203690.88189437235</v>
      </c>
      <c r="T330" s="1">
        <f t="shared" ca="1" si="232"/>
        <v>91449.963931874285</v>
      </c>
      <c r="U330" s="1">
        <f t="shared" ca="1" si="233"/>
        <v>112240.91796249806</v>
      </c>
      <c r="X330" s="33">
        <f t="shared" ca="1" si="250"/>
        <v>0</v>
      </c>
      <c r="Y330" s="33">
        <f t="shared" ca="1" si="251"/>
        <v>1</v>
      </c>
      <c r="Z330" s="33"/>
      <c r="AA330" s="33"/>
      <c r="AO330" s="33">
        <f t="shared" ca="1" si="252"/>
        <v>1</v>
      </c>
      <c r="AP330" s="33">
        <f t="shared" ca="1" si="253"/>
        <v>0</v>
      </c>
      <c r="AQ330" s="33">
        <f t="shared" ca="1" si="254"/>
        <v>0</v>
      </c>
      <c r="AR330" s="33">
        <f t="shared" ca="1" si="255"/>
        <v>0</v>
      </c>
      <c r="AS330" s="33">
        <f t="shared" ca="1" si="256"/>
        <v>0</v>
      </c>
      <c r="AT330" s="34">
        <f t="shared" ca="1" si="257"/>
        <v>0</v>
      </c>
      <c r="AU330" s="33"/>
      <c r="AV330" s="1"/>
      <c r="AW330" s="1"/>
      <c r="AX330" s="1"/>
      <c r="AY330" s="1"/>
      <c r="AZ330" s="1"/>
      <c r="BD330" s="34">
        <f ca="1">Table1[[#This Row],[Car Value]]/Table1[[#This Row],[Cars]]</f>
        <v>20090.793247879901</v>
      </c>
      <c r="BG330" s="34">
        <f t="shared" ca="1" si="258"/>
        <v>0</v>
      </c>
      <c r="BN330" s="16">
        <f ca="1">Table1[[#This Row],[Mortage Value]]/Table1[[#This Row],[Value of House]]</f>
        <v>0.41872885752571676</v>
      </c>
      <c r="BO330" s="1">
        <f t="shared" ca="1" si="249"/>
        <v>0</v>
      </c>
      <c r="BP330" s="1"/>
      <c r="BS330" s="33">
        <f t="shared" ca="1" si="222"/>
        <v>15358</v>
      </c>
      <c r="BT330" s="33">
        <f t="shared" ca="1" si="223"/>
        <v>0</v>
      </c>
      <c r="BU330" s="33">
        <f t="shared" ca="1" si="224"/>
        <v>0</v>
      </c>
      <c r="BV330" s="33">
        <f t="shared" ca="1" si="234"/>
        <v>0</v>
      </c>
      <c r="BW330" s="33">
        <f t="shared" ca="1" si="225"/>
        <v>0</v>
      </c>
      <c r="BX330" s="33">
        <f t="shared" ca="1" si="226"/>
        <v>0</v>
      </c>
      <c r="BZ330" s="33">
        <f t="shared" ca="1" si="259"/>
        <v>15358</v>
      </c>
      <c r="CA330" s="33">
        <f t="shared" ca="1" si="260"/>
        <v>0</v>
      </c>
      <c r="CB330" s="33">
        <f t="shared" ca="1" si="261"/>
        <v>0</v>
      </c>
      <c r="CC330" s="33">
        <f t="shared" ca="1" si="262"/>
        <v>0</v>
      </c>
      <c r="CD330" s="33">
        <f t="shared" ca="1" si="263"/>
        <v>0</v>
      </c>
      <c r="CE330" s="34">
        <f t="shared" ca="1" si="264"/>
        <v>0</v>
      </c>
      <c r="CG330" s="33">
        <f t="shared" ref="CG330:CG393" ca="1" si="266">IF(T327&gt;J327,1,0)</f>
        <v>1</v>
      </c>
      <c r="CH330" s="7"/>
      <c r="CJ330" s="34">
        <f t="shared" ca="1" si="265"/>
        <v>39</v>
      </c>
    </row>
    <row r="331" spans="1:88" x14ac:dyDescent="0.25">
      <c r="A331" s="1">
        <f t="shared" ca="1" si="236"/>
        <v>2</v>
      </c>
      <c r="B331" s="1" t="str">
        <f t="shared" ca="1" si="237"/>
        <v>Women</v>
      </c>
      <c r="C331" s="1">
        <f t="shared" ca="1" si="238"/>
        <v>41</v>
      </c>
      <c r="D331" s="1">
        <f t="shared" ca="1" si="239"/>
        <v>4</v>
      </c>
      <c r="E331" s="1" t="str">
        <f t="shared" ca="1" si="240"/>
        <v>IT</v>
      </c>
      <c r="F331" s="1">
        <f t="shared" ca="1" si="241"/>
        <v>4</v>
      </c>
      <c r="G331" s="1" t="str">
        <f t="shared" ca="1" si="242"/>
        <v>IT Engineering</v>
      </c>
      <c r="H331" s="1">
        <f t="shared" ca="1" si="243"/>
        <v>3</v>
      </c>
      <c r="I331" s="1">
        <f t="shared" ca="1" si="235"/>
        <v>1</v>
      </c>
      <c r="J331" s="1">
        <f t="shared" ca="1" si="244"/>
        <v>31344</v>
      </c>
      <c r="K331" s="1">
        <f t="shared" ca="1" si="245"/>
        <v>3</v>
      </c>
      <c r="L331" s="1" t="str">
        <f t="shared" ca="1" si="246"/>
        <v>Nardas Nagar</v>
      </c>
      <c r="M331" s="1">
        <f t="shared" ca="1" si="227"/>
        <v>156720</v>
      </c>
      <c r="N331" s="1">
        <f t="shared" ca="1" si="247"/>
        <v>47726.67716265926</v>
      </c>
      <c r="O331" s="1">
        <f t="shared" ca="1" si="228"/>
        <v>14930.106802185368</v>
      </c>
      <c r="P331" s="1">
        <f t="shared" ca="1" si="248"/>
        <v>14227</v>
      </c>
      <c r="Q331" s="1">
        <f t="shared" ca="1" si="229"/>
        <v>20382.646245072421</v>
      </c>
      <c r="R331">
        <f t="shared" ca="1" si="230"/>
        <v>5142.6574310191754</v>
      </c>
      <c r="S331" s="1">
        <f t="shared" ca="1" si="231"/>
        <v>176792.76423320454</v>
      </c>
      <c r="T331" s="1">
        <f t="shared" ca="1" si="232"/>
        <v>82336.323407731688</v>
      </c>
      <c r="U331" s="1">
        <f t="shared" ca="1" si="233"/>
        <v>94456.440825472848</v>
      </c>
      <c r="X331" s="33">
        <f t="shared" ca="1" si="250"/>
        <v>1</v>
      </c>
      <c r="Y331" s="33">
        <f t="shared" ca="1" si="251"/>
        <v>0</v>
      </c>
      <c r="Z331" s="33"/>
      <c r="AA331" s="33"/>
      <c r="AO331" s="33">
        <f t="shared" ca="1" si="252"/>
        <v>1</v>
      </c>
      <c r="AP331" s="33">
        <f t="shared" ca="1" si="253"/>
        <v>0</v>
      </c>
      <c r="AQ331" s="33">
        <f t="shared" ca="1" si="254"/>
        <v>0</v>
      </c>
      <c r="AR331" s="33">
        <f t="shared" ca="1" si="255"/>
        <v>0</v>
      </c>
      <c r="AS331" s="33">
        <f t="shared" ca="1" si="256"/>
        <v>0</v>
      </c>
      <c r="AT331" s="34">
        <f t="shared" ca="1" si="257"/>
        <v>0</v>
      </c>
      <c r="AU331" s="33"/>
      <c r="AV331" s="1"/>
      <c r="AW331" s="1"/>
      <c r="AX331" s="1"/>
      <c r="AY331" s="1"/>
      <c r="AZ331" s="1"/>
      <c r="BD331" s="34">
        <f ca="1">Table1[[#This Row],[Car Value]]/Table1[[#This Row],[Cars]]</f>
        <v>14930.106802185368</v>
      </c>
      <c r="BG331" s="34">
        <f t="shared" ca="1" si="258"/>
        <v>0</v>
      </c>
      <c r="BN331" s="16">
        <f ca="1">Table1[[#This Row],[Mortage Value]]/Table1[[#This Row],[Value of House]]</f>
        <v>0.30453469348302231</v>
      </c>
      <c r="BO331" s="1">
        <f t="shared" ca="1" si="249"/>
        <v>0</v>
      </c>
      <c r="BP331" s="1"/>
      <c r="BS331" s="33">
        <f t="shared" ref="BS331:BS394" ca="1" si="267">IF(L330="Ganesh Nagar",J330,0)</f>
        <v>27985</v>
      </c>
      <c r="BT331" s="33">
        <f t="shared" ref="BT331:BT394" ca="1" si="268">IF(L330="Tank Road",J330,0)</f>
        <v>0</v>
      </c>
      <c r="BU331" s="33">
        <f t="shared" ref="BU331:BU394" ca="1" si="269">IF(L330="Shivaji Talao",J330,0)</f>
        <v>0</v>
      </c>
      <c r="BV331" s="33">
        <f t="shared" ca="1" si="234"/>
        <v>0</v>
      </c>
      <c r="BW331" s="33">
        <f t="shared" ref="BW331:BW394" ca="1" si="270">IF(L330="Sarvoday Nagar",J330,0)</f>
        <v>0</v>
      </c>
      <c r="BX331" s="33">
        <f t="shared" ref="BX331:BX394" ca="1" si="271">IF(L330="Nardas Nagar",J330,0)</f>
        <v>0</v>
      </c>
      <c r="BZ331" s="33">
        <f t="shared" ca="1" si="259"/>
        <v>27985</v>
      </c>
      <c r="CA331" s="33">
        <f t="shared" ca="1" si="260"/>
        <v>0</v>
      </c>
      <c r="CB331" s="33">
        <f t="shared" ca="1" si="261"/>
        <v>0</v>
      </c>
      <c r="CC331" s="33">
        <f t="shared" ca="1" si="262"/>
        <v>0</v>
      </c>
      <c r="CD331" s="33">
        <f t="shared" ca="1" si="263"/>
        <v>0</v>
      </c>
      <c r="CE331" s="34">
        <f t="shared" ca="1" si="264"/>
        <v>0</v>
      </c>
      <c r="CG331" s="33">
        <f t="shared" ca="1" si="266"/>
        <v>0</v>
      </c>
      <c r="CH331" s="7"/>
      <c r="CJ331" s="34">
        <f t="shared" ca="1" si="265"/>
        <v>44</v>
      </c>
    </row>
    <row r="332" spans="1:88" x14ac:dyDescent="0.25">
      <c r="A332" s="1">
        <f t="shared" ca="1" si="236"/>
        <v>2</v>
      </c>
      <c r="B332" s="1" t="str">
        <f t="shared" ca="1" si="237"/>
        <v>Women</v>
      </c>
      <c r="C332" s="1">
        <f t="shared" ca="1" si="238"/>
        <v>25</v>
      </c>
      <c r="D332" s="1">
        <f t="shared" ca="1" si="239"/>
        <v>1</v>
      </c>
      <c r="E332" s="1" t="str">
        <f t="shared" ca="1" si="240"/>
        <v>Health</v>
      </c>
      <c r="F332" s="1">
        <f t="shared" ca="1" si="241"/>
        <v>1</v>
      </c>
      <c r="G332" s="1" t="str">
        <f t="shared" ca="1" si="242"/>
        <v>Doctor</v>
      </c>
      <c r="H332" s="1">
        <f t="shared" ca="1" si="243"/>
        <v>4</v>
      </c>
      <c r="I332" s="1">
        <f t="shared" ca="1" si="235"/>
        <v>1</v>
      </c>
      <c r="J332" s="1">
        <f t="shared" ca="1" si="244"/>
        <v>32154</v>
      </c>
      <c r="K332" s="1">
        <f t="shared" ca="1" si="245"/>
        <v>6</v>
      </c>
      <c r="L332" s="1" t="str">
        <f t="shared" ca="1" si="246"/>
        <v>Bhandup Station road</v>
      </c>
      <c r="M332" s="1">
        <f t="shared" ca="1" si="227"/>
        <v>96462</v>
      </c>
      <c r="N332" s="1">
        <f t="shared" ca="1" si="247"/>
        <v>36322.872889726721</v>
      </c>
      <c r="O332" s="1">
        <f t="shared" ca="1" si="228"/>
        <v>1862.5879053204039</v>
      </c>
      <c r="P332" s="1">
        <f t="shared" ca="1" si="248"/>
        <v>1174</v>
      </c>
      <c r="Q332" s="1">
        <f t="shared" ca="1" si="229"/>
        <v>36350.215831858099</v>
      </c>
      <c r="R332">
        <f t="shared" ca="1" si="230"/>
        <v>36941.424044193118</v>
      </c>
      <c r="S332" s="1">
        <f t="shared" ca="1" si="231"/>
        <v>135266.01194951351</v>
      </c>
      <c r="T332" s="1">
        <f t="shared" ca="1" si="232"/>
        <v>73847.08872158482</v>
      </c>
      <c r="U332" s="1">
        <f t="shared" ca="1" si="233"/>
        <v>61418.923227928695</v>
      </c>
      <c r="X332" s="33">
        <f t="shared" ca="1" si="250"/>
        <v>0</v>
      </c>
      <c r="Y332" s="33">
        <f t="shared" ca="1" si="251"/>
        <v>1</v>
      </c>
      <c r="Z332" s="33"/>
      <c r="AA332" s="33"/>
      <c r="AO332" s="33">
        <f t="shared" ca="1" si="252"/>
        <v>0</v>
      </c>
      <c r="AP332" s="33">
        <f t="shared" ca="1" si="253"/>
        <v>1</v>
      </c>
      <c r="AQ332" s="33">
        <f t="shared" ca="1" si="254"/>
        <v>0</v>
      </c>
      <c r="AR332" s="33">
        <f t="shared" ca="1" si="255"/>
        <v>0</v>
      </c>
      <c r="AS332" s="33">
        <f t="shared" ca="1" si="256"/>
        <v>0</v>
      </c>
      <c r="AT332" s="34">
        <f t="shared" ca="1" si="257"/>
        <v>0</v>
      </c>
      <c r="AU332" s="33"/>
      <c r="AV332" s="1"/>
      <c r="AW332" s="1"/>
      <c r="AX332" s="1"/>
      <c r="AY332" s="1"/>
      <c r="AZ332" s="1"/>
      <c r="BD332" s="34">
        <f ca="1">Table1[[#This Row],[Car Value]]/Table1[[#This Row],[Cars]]</f>
        <v>1862.5879053204039</v>
      </c>
      <c r="BG332" s="34">
        <f t="shared" ca="1" si="258"/>
        <v>0</v>
      </c>
      <c r="BN332" s="16">
        <f ca="1">Table1[[#This Row],[Mortage Value]]/Table1[[#This Row],[Value of House]]</f>
        <v>0.37655110706523526</v>
      </c>
      <c r="BO332" s="1">
        <f t="shared" ca="1" si="249"/>
        <v>0</v>
      </c>
      <c r="BP332" s="1"/>
      <c r="BS332" s="33">
        <f t="shared" ca="1" si="267"/>
        <v>0</v>
      </c>
      <c r="BT332" s="33">
        <f t="shared" ca="1" si="268"/>
        <v>0</v>
      </c>
      <c r="BU332" s="33">
        <f t="shared" ca="1" si="269"/>
        <v>0</v>
      </c>
      <c r="BV332" s="33">
        <f t="shared" ca="1" si="234"/>
        <v>0</v>
      </c>
      <c r="BW332" s="33">
        <f t="shared" ca="1" si="270"/>
        <v>0</v>
      </c>
      <c r="BX332" s="33">
        <f t="shared" ca="1" si="271"/>
        <v>31344</v>
      </c>
      <c r="BZ332" s="33">
        <f t="shared" ca="1" si="259"/>
        <v>0</v>
      </c>
      <c r="CA332" s="33">
        <f t="shared" ca="1" si="260"/>
        <v>31344</v>
      </c>
      <c r="CB332" s="33">
        <f t="shared" ca="1" si="261"/>
        <v>0</v>
      </c>
      <c r="CC332" s="33">
        <f t="shared" ca="1" si="262"/>
        <v>0</v>
      </c>
      <c r="CD332" s="33">
        <f t="shared" ca="1" si="263"/>
        <v>0</v>
      </c>
      <c r="CE332" s="34">
        <f t="shared" ca="1" si="264"/>
        <v>0</v>
      </c>
      <c r="CG332" s="33">
        <f t="shared" ca="1" si="266"/>
        <v>1</v>
      </c>
      <c r="CH332" s="7"/>
      <c r="CJ332" s="34">
        <f t="shared" ca="1" si="265"/>
        <v>41</v>
      </c>
    </row>
    <row r="333" spans="1:88" x14ac:dyDescent="0.25">
      <c r="A333" s="1">
        <f t="shared" ca="1" si="236"/>
        <v>2</v>
      </c>
      <c r="B333" s="1" t="str">
        <f t="shared" ca="1" si="237"/>
        <v>Women</v>
      </c>
      <c r="C333" s="1">
        <f t="shared" ca="1" si="238"/>
        <v>31</v>
      </c>
      <c r="D333" s="1">
        <f t="shared" ca="1" si="239"/>
        <v>4</v>
      </c>
      <c r="E333" s="1" t="str">
        <f t="shared" ca="1" si="240"/>
        <v>IT</v>
      </c>
      <c r="F333" s="1">
        <f t="shared" ca="1" si="241"/>
        <v>4</v>
      </c>
      <c r="G333" s="1" t="str">
        <f t="shared" ca="1" si="242"/>
        <v>IT Engineering</v>
      </c>
      <c r="H333" s="1">
        <f t="shared" ca="1" si="243"/>
        <v>4</v>
      </c>
      <c r="I333" s="1">
        <f t="shared" ca="1" si="235"/>
        <v>2</v>
      </c>
      <c r="J333" s="1">
        <f t="shared" ca="1" si="244"/>
        <v>33849</v>
      </c>
      <c r="K333" s="1">
        <f t="shared" ca="1" si="245"/>
        <v>1</v>
      </c>
      <c r="L333" s="1" t="str">
        <f t="shared" ca="1" si="246"/>
        <v>Ganesh Nagar</v>
      </c>
      <c r="M333" s="1">
        <f t="shared" ca="1" si="227"/>
        <v>101547</v>
      </c>
      <c r="N333" s="1">
        <f t="shared" ca="1" si="247"/>
        <v>87922.624793422365</v>
      </c>
      <c r="O333" s="1">
        <f t="shared" ca="1" si="228"/>
        <v>44318.144386718021</v>
      </c>
      <c r="P333" s="1">
        <f t="shared" ca="1" si="248"/>
        <v>4100</v>
      </c>
      <c r="Q333" s="1">
        <f t="shared" ca="1" si="229"/>
        <v>32269.948311214303</v>
      </c>
      <c r="R333">
        <f t="shared" ca="1" si="230"/>
        <v>15843.388631096535</v>
      </c>
      <c r="S333" s="1">
        <f t="shared" ca="1" si="231"/>
        <v>161708.53301781457</v>
      </c>
      <c r="T333" s="1">
        <f t="shared" ca="1" si="232"/>
        <v>124292.57310463667</v>
      </c>
      <c r="U333" s="1">
        <f t="shared" ca="1" si="233"/>
        <v>37415.959913177896</v>
      </c>
      <c r="X333" s="33">
        <f t="shared" ca="1" si="250"/>
        <v>0</v>
      </c>
      <c r="Y333" s="33">
        <f t="shared" ca="1" si="251"/>
        <v>1</v>
      </c>
      <c r="Z333" s="33"/>
      <c r="AA333" s="33"/>
      <c r="AO333" s="33">
        <f t="shared" ca="1" si="252"/>
        <v>0</v>
      </c>
      <c r="AP333" s="33">
        <f t="shared" ca="1" si="253"/>
        <v>0</v>
      </c>
      <c r="AQ333" s="33">
        <f t="shared" ca="1" si="254"/>
        <v>1</v>
      </c>
      <c r="AR333" s="33">
        <f t="shared" ca="1" si="255"/>
        <v>0</v>
      </c>
      <c r="AS333" s="33">
        <f t="shared" ca="1" si="256"/>
        <v>0</v>
      </c>
      <c r="AT333" s="34">
        <f t="shared" ca="1" si="257"/>
        <v>0</v>
      </c>
      <c r="AU333" s="33"/>
      <c r="AV333" s="1"/>
      <c r="AW333" s="1"/>
      <c r="AX333" s="1"/>
      <c r="AY333" s="1"/>
      <c r="AZ333" s="1"/>
      <c r="BD333" s="34">
        <f ca="1">Table1[[#This Row],[Car Value]]/Table1[[#This Row],[Cars]]</f>
        <v>22159.07219335901</v>
      </c>
      <c r="BG333" s="34">
        <f t="shared" ca="1" si="258"/>
        <v>0</v>
      </c>
      <c r="BN333" s="16">
        <f ca="1">Table1[[#This Row],[Mortage Value]]/Table1[[#This Row],[Value of House]]</f>
        <v>0.86583182953137328</v>
      </c>
      <c r="BO333" s="1">
        <f t="shared" ca="1" si="249"/>
        <v>0</v>
      </c>
      <c r="BP333" s="1"/>
      <c r="BS333" s="33">
        <f t="shared" ca="1" si="267"/>
        <v>0</v>
      </c>
      <c r="BT333" s="33">
        <f t="shared" ca="1" si="268"/>
        <v>0</v>
      </c>
      <c r="BU333" s="33">
        <f t="shared" ca="1" si="269"/>
        <v>0</v>
      </c>
      <c r="BV333" s="33">
        <f t="shared" ca="1" si="234"/>
        <v>32154</v>
      </c>
      <c r="BW333" s="33">
        <f t="shared" ca="1" si="270"/>
        <v>0</v>
      </c>
      <c r="BX333" s="33">
        <f t="shared" ca="1" si="271"/>
        <v>0</v>
      </c>
      <c r="BZ333" s="33">
        <f t="shared" ca="1" si="259"/>
        <v>0</v>
      </c>
      <c r="CA333" s="33">
        <f t="shared" ca="1" si="260"/>
        <v>0</v>
      </c>
      <c r="CB333" s="33">
        <f t="shared" ca="1" si="261"/>
        <v>32154</v>
      </c>
      <c r="CC333" s="33">
        <f t="shared" ca="1" si="262"/>
        <v>0</v>
      </c>
      <c r="CD333" s="33">
        <f t="shared" ca="1" si="263"/>
        <v>0</v>
      </c>
      <c r="CE333" s="34">
        <f t="shared" ca="1" si="264"/>
        <v>0</v>
      </c>
      <c r="CG333" s="33">
        <f t="shared" ca="1" si="266"/>
        <v>1</v>
      </c>
      <c r="CH333" s="7"/>
      <c r="CJ333" s="34">
        <f t="shared" ca="1" si="265"/>
        <v>41</v>
      </c>
    </row>
    <row r="334" spans="1:88" x14ac:dyDescent="0.25">
      <c r="A334" s="1">
        <f t="shared" ca="1" si="236"/>
        <v>2</v>
      </c>
      <c r="B334" s="1" t="str">
        <f t="shared" ca="1" si="237"/>
        <v>Women</v>
      </c>
      <c r="C334" s="1">
        <f t="shared" ca="1" si="238"/>
        <v>25</v>
      </c>
      <c r="D334" s="1">
        <f t="shared" ca="1" si="239"/>
        <v>3</v>
      </c>
      <c r="E334" s="1" t="str">
        <f t="shared" ca="1" si="240"/>
        <v>Teaching</v>
      </c>
      <c r="F334" s="1">
        <f t="shared" ca="1" si="241"/>
        <v>5</v>
      </c>
      <c r="G334" s="1" t="str">
        <f t="shared" ca="1" si="242"/>
        <v>Other</v>
      </c>
      <c r="H334" s="1">
        <f t="shared" ca="1" si="243"/>
        <v>1</v>
      </c>
      <c r="I334" s="1">
        <f t="shared" ca="1" si="235"/>
        <v>1</v>
      </c>
      <c r="J334" s="1">
        <f t="shared" ca="1" si="244"/>
        <v>19053</v>
      </c>
      <c r="K334" s="1">
        <f t="shared" ca="1" si="245"/>
        <v>2</v>
      </c>
      <c r="L334" s="1" t="str">
        <f t="shared" ca="1" si="246"/>
        <v>Tembhipada Road</v>
      </c>
      <c r="M334" s="1">
        <f t="shared" ca="1" si="227"/>
        <v>57159</v>
      </c>
      <c r="N334" s="1">
        <f t="shared" ca="1" si="247"/>
        <v>35620.045349362306</v>
      </c>
      <c r="O334" s="1">
        <f t="shared" ca="1" si="228"/>
        <v>5437.1727430039091</v>
      </c>
      <c r="P334" s="1">
        <f t="shared" ca="1" si="248"/>
        <v>1419</v>
      </c>
      <c r="Q334" s="1">
        <f t="shared" ca="1" si="229"/>
        <v>10588.540429978804</v>
      </c>
      <c r="R334">
        <f t="shared" ca="1" si="230"/>
        <v>19947.459172034749</v>
      </c>
      <c r="S334" s="1">
        <f t="shared" ca="1" si="231"/>
        <v>82543.631915038655</v>
      </c>
      <c r="T334" s="1">
        <f t="shared" ca="1" si="232"/>
        <v>47627.585779341112</v>
      </c>
      <c r="U334" s="1">
        <f t="shared" ca="1" si="233"/>
        <v>34916.046135697543</v>
      </c>
      <c r="X334" s="33">
        <f t="shared" ca="1" si="250"/>
        <v>0</v>
      </c>
      <c r="Y334" s="33">
        <f t="shared" ca="1" si="251"/>
        <v>1</v>
      </c>
      <c r="Z334" s="33"/>
      <c r="AA334" s="33"/>
      <c r="AO334" s="33">
        <f t="shared" ca="1" si="252"/>
        <v>0</v>
      </c>
      <c r="AP334" s="33">
        <f t="shared" ca="1" si="253"/>
        <v>1</v>
      </c>
      <c r="AQ334" s="33">
        <f t="shared" ca="1" si="254"/>
        <v>0</v>
      </c>
      <c r="AR334" s="33">
        <f t="shared" ca="1" si="255"/>
        <v>0</v>
      </c>
      <c r="AS334" s="33">
        <f t="shared" ca="1" si="256"/>
        <v>0</v>
      </c>
      <c r="AT334" s="34">
        <f t="shared" ca="1" si="257"/>
        <v>0</v>
      </c>
      <c r="AU334" s="33"/>
      <c r="AV334" s="1"/>
      <c r="AW334" s="1"/>
      <c r="AX334" s="1"/>
      <c r="AY334" s="1"/>
      <c r="AZ334" s="1"/>
      <c r="BD334" s="34">
        <f ca="1">Table1[[#This Row],[Car Value]]/Table1[[#This Row],[Cars]]</f>
        <v>5437.1727430039091</v>
      </c>
      <c r="BG334" s="34">
        <f t="shared" ca="1" si="258"/>
        <v>0</v>
      </c>
      <c r="BN334" s="16">
        <f ca="1">Table1[[#This Row],[Mortage Value]]/Table1[[#This Row],[Value of House]]</f>
        <v>0.62317474674788409</v>
      </c>
      <c r="BO334" s="1">
        <f t="shared" ca="1" si="249"/>
        <v>0</v>
      </c>
      <c r="BP334" s="1"/>
      <c r="BS334" s="33">
        <f t="shared" ca="1" si="267"/>
        <v>33849</v>
      </c>
      <c r="BT334" s="33">
        <f t="shared" ca="1" si="268"/>
        <v>0</v>
      </c>
      <c r="BU334" s="33">
        <f t="shared" ca="1" si="269"/>
        <v>0</v>
      </c>
      <c r="BV334" s="33">
        <f t="shared" ca="1" si="234"/>
        <v>0</v>
      </c>
      <c r="BW334" s="33">
        <f t="shared" ca="1" si="270"/>
        <v>0</v>
      </c>
      <c r="BX334" s="33">
        <f t="shared" ca="1" si="271"/>
        <v>0</v>
      </c>
      <c r="BZ334" s="33">
        <f t="shared" ca="1" si="259"/>
        <v>0</v>
      </c>
      <c r="CA334" s="33">
        <f t="shared" ca="1" si="260"/>
        <v>33849</v>
      </c>
      <c r="CB334" s="33">
        <f t="shared" ca="1" si="261"/>
        <v>0</v>
      </c>
      <c r="CC334" s="33">
        <f t="shared" ca="1" si="262"/>
        <v>0</v>
      </c>
      <c r="CD334" s="33">
        <f t="shared" ca="1" si="263"/>
        <v>0</v>
      </c>
      <c r="CE334" s="34">
        <f t="shared" ca="1" si="264"/>
        <v>0</v>
      </c>
      <c r="CG334" s="33">
        <f t="shared" ca="1" si="266"/>
        <v>1</v>
      </c>
      <c r="CH334" s="7"/>
      <c r="CJ334" s="34">
        <f t="shared" ca="1" si="265"/>
        <v>25</v>
      </c>
    </row>
    <row r="335" spans="1:88" x14ac:dyDescent="0.25">
      <c r="A335" s="1">
        <f t="shared" ca="1" si="236"/>
        <v>1</v>
      </c>
      <c r="B335" s="1" t="str">
        <f t="shared" ca="1" si="237"/>
        <v>Men</v>
      </c>
      <c r="C335" s="1">
        <f t="shared" ca="1" si="238"/>
        <v>33</v>
      </c>
      <c r="D335" s="1">
        <f t="shared" ca="1" si="239"/>
        <v>6</v>
      </c>
      <c r="E335" s="1" t="str">
        <f t="shared" ca="1" si="240"/>
        <v>Architecture</v>
      </c>
      <c r="F335" s="1">
        <f t="shared" ca="1" si="241"/>
        <v>4</v>
      </c>
      <c r="G335" s="1" t="str">
        <f t="shared" ca="1" si="242"/>
        <v>IT Engineering</v>
      </c>
      <c r="H335" s="1">
        <f t="shared" ca="1" si="243"/>
        <v>4</v>
      </c>
      <c r="I335" s="1">
        <f t="shared" ca="1" si="235"/>
        <v>2</v>
      </c>
      <c r="J335" s="1">
        <f t="shared" ca="1" si="244"/>
        <v>17099</v>
      </c>
      <c r="K335" s="1">
        <f t="shared" ca="1" si="245"/>
        <v>4</v>
      </c>
      <c r="L335" s="1" t="str">
        <f t="shared" ca="1" si="246"/>
        <v>Sarvoday Nagar</v>
      </c>
      <c r="M335" s="1">
        <f t="shared" ca="1" si="227"/>
        <v>68396</v>
      </c>
      <c r="N335" s="1">
        <f t="shared" ca="1" si="247"/>
        <v>5518.1376120220366</v>
      </c>
      <c r="O335" s="1">
        <f t="shared" ca="1" si="228"/>
        <v>25615.724268994079</v>
      </c>
      <c r="P335" s="1">
        <f t="shared" ca="1" si="248"/>
        <v>15217</v>
      </c>
      <c r="Q335" s="1">
        <f t="shared" ca="1" si="229"/>
        <v>23275.48365073638</v>
      </c>
      <c r="R335">
        <f t="shared" ca="1" si="230"/>
        <v>10489.334193817234</v>
      </c>
      <c r="S335" s="1">
        <f t="shared" ca="1" si="231"/>
        <v>104501.05846281131</v>
      </c>
      <c r="T335" s="1">
        <f t="shared" ca="1" si="232"/>
        <v>44010.621262758417</v>
      </c>
      <c r="U335" s="1">
        <f t="shared" ca="1" si="233"/>
        <v>60490.437200052897</v>
      </c>
      <c r="X335" s="33">
        <f t="shared" ca="1" si="250"/>
        <v>0</v>
      </c>
      <c r="Y335" s="33">
        <f t="shared" ca="1" si="251"/>
        <v>1</v>
      </c>
      <c r="Z335" s="33"/>
      <c r="AA335" s="33"/>
      <c r="AO335" s="33">
        <f t="shared" ca="1" si="252"/>
        <v>1</v>
      </c>
      <c r="AP335" s="33">
        <f t="shared" ca="1" si="253"/>
        <v>0</v>
      </c>
      <c r="AQ335" s="33">
        <f t="shared" ca="1" si="254"/>
        <v>0</v>
      </c>
      <c r="AR335" s="33">
        <f t="shared" ca="1" si="255"/>
        <v>0</v>
      </c>
      <c r="AS335" s="33">
        <f t="shared" ca="1" si="256"/>
        <v>0</v>
      </c>
      <c r="AT335" s="34">
        <f t="shared" ca="1" si="257"/>
        <v>0</v>
      </c>
      <c r="AU335" s="33"/>
      <c r="AV335" s="1"/>
      <c r="AW335" s="1"/>
      <c r="AX335" s="1"/>
      <c r="AY335" s="1"/>
      <c r="AZ335" s="1"/>
      <c r="BD335" s="34">
        <f ca="1">Table1[[#This Row],[Car Value]]/Table1[[#This Row],[Cars]]</f>
        <v>12807.86213449704</v>
      </c>
      <c r="BG335" s="34">
        <f t="shared" ca="1" si="258"/>
        <v>0</v>
      </c>
      <c r="BN335" s="16">
        <f ca="1">Table1[[#This Row],[Mortage Value]]/Table1[[#This Row],[Value of House]]</f>
        <v>8.0679244576028375E-2</v>
      </c>
      <c r="BO335" s="1">
        <f t="shared" ca="1" si="249"/>
        <v>1</v>
      </c>
      <c r="BP335" s="1"/>
      <c r="BS335" s="33">
        <f t="shared" ca="1" si="267"/>
        <v>0</v>
      </c>
      <c r="BT335" s="33">
        <f t="shared" ca="1" si="268"/>
        <v>0</v>
      </c>
      <c r="BU335" s="33">
        <f t="shared" ca="1" si="269"/>
        <v>0</v>
      </c>
      <c r="BV335" s="33">
        <f t="shared" ca="1" si="234"/>
        <v>0</v>
      </c>
      <c r="BW335" s="33">
        <f t="shared" ca="1" si="270"/>
        <v>0</v>
      </c>
      <c r="BX335" s="33">
        <f t="shared" ca="1" si="271"/>
        <v>0</v>
      </c>
      <c r="BZ335" s="33">
        <f t="shared" ca="1" si="259"/>
        <v>19053</v>
      </c>
      <c r="CA335" s="33">
        <f t="shared" ca="1" si="260"/>
        <v>0</v>
      </c>
      <c r="CB335" s="33">
        <f t="shared" ca="1" si="261"/>
        <v>0</v>
      </c>
      <c r="CC335" s="33">
        <f t="shared" ca="1" si="262"/>
        <v>0</v>
      </c>
      <c r="CD335" s="33">
        <f t="shared" ca="1" si="263"/>
        <v>0</v>
      </c>
      <c r="CE335" s="34">
        <f t="shared" ca="1" si="264"/>
        <v>0</v>
      </c>
      <c r="CG335" s="33">
        <f t="shared" ca="1" si="266"/>
        <v>1</v>
      </c>
      <c r="CH335" s="7"/>
      <c r="CJ335" s="34">
        <f t="shared" ca="1" si="265"/>
        <v>31</v>
      </c>
    </row>
    <row r="336" spans="1:88" x14ac:dyDescent="0.25">
      <c r="A336" s="1">
        <f t="shared" ca="1" si="236"/>
        <v>1</v>
      </c>
      <c r="B336" s="1" t="str">
        <f t="shared" ca="1" si="237"/>
        <v>Men</v>
      </c>
      <c r="C336" s="1">
        <f t="shared" ca="1" si="238"/>
        <v>25</v>
      </c>
      <c r="D336" s="1">
        <f t="shared" ca="1" si="239"/>
        <v>2</v>
      </c>
      <c r="E336" s="1" t="str">
        <f t="shared" ca="1" si="240"/>
        <v>Construction</v>
      </c>
      <c r="F336" s="1">
        <f t="shared" ca="1" si="241"/>
        <v>1</v>
      </c>
      <c r="G336" s="1" t="str">
        <f t="shared" ca="1" si="242"/>
        <v>Doctor</v>
      </c>
      <c r="H336" s="1">
        <f t="shared" ca="1" si="243"/>
        <v>4</v>
      </c>
      <c r="I336" s="1">
        <f t="shared" ca="1" si="235"/>
        <v>2</v>
      </c>
      <c r="J336" s="1">
        <f t="shared" ca="1" si="244"/>
        <v>21100</v>
      </c>
      <c r="K336" s="1">
        <f t="shared" ca="1" si="245"/>
        <v>2</v>
      </c>
      <c r="L336" s="1" t="str">
        <f t="shared" ca="1" si="246"/>
        <v>Tembhipada Road</v>
      </c>
      <c r="M336" s="1">
        <f t="shared" ca="1" si="227"/>
        <v>84400</v>
      </c>
      <c r="N336" s="1">
        <f t="shared" ca="1" si="247"/>
        <v>56498.599949785988</v>
      </c>
      <c r="O336" s="1">
        <f t="shared" ca="1" si="228"/>
        <v>28166.644169025163</v>
      </c>
      <c r="P336" s="1">
        <f t="shared" ca="1" si="248"/>
        <v>1361</v>
      </c>
      <c r="Q336" s="1">
        <f t="shared" ca="1" si="229"/>
        <v>23958.679340950563</v>
      </c>
      <c r="R336">
        <f t="shared" ca="1" si="230"/>
        <v>7793.7434230996569</v>
      </c>
      <c r="S336" s="1">
        <f t="shared" ca="1" si="231"/>
        <v>120360.38759212483</v>
      </c>
      <c r="T336" s="1">
        <f t="shared" ca="1" si="232"/>
        <v>81818.279290736551</v>
      </c>
      <c r="U336" s="1">
        <f t="shared" ca="1" si="233"/>
        <v>38542.108301388274</v>
      </c>
      <c r="X336" s="33">
        <f t="shared" ca="1" si="250"/>
        <v>1</v>
      </c>
      <c r="Y336" s="33">
        <f t="shared" ca="1" si="251"/>
        <v>0</v>
      </c>
      <c r="Z336" s="33"/>
      <c r="AA336" s="33"/>
      <c r="AO336" s="33">
        <f t="shared" ca="1" si="252"/>
        <v>0</v>
      </c>
      <c r="AP336" s="33">
        <f t="shared" ca="1" si="253"/>
        <v>0</v>
      </c>
      <c r="AQ336" s="33">
        <f t="shared" ca="1" si="254"/>
        <v>0</v>
      </c>
      <c r="AR336" s="33">
        <f t="shared" ca="1" si="255"/>
        <v>0</v>
      </c>
      <c r="AS336" s="33">
        <f t="shared" ca="1" si="256"/>
        <v>1</v>
      </c>
      <c r="AT336" s="34">
        <f t="shared" ca="1" si="257"/>
        <v>0</v>
      </c>
      <c r="AU336" s="33"/>
      <c r="AV336" s="1"/>
      <c r="AW336" s="1"/>
      <c r="AX336" s="1"/>
      <c r="AY336" s="1"/>
      <c r="AZ336" s="1"/>
      <c r="BD336" s="34">
        <f ca="1">Table1[[#This Row],[Car Value]]/Table1[[#This Row],[Cars]]</f>
        <v>14083.322084512582</v>
      </c>
      <c r="BG336" s="34">
        <f t="shared" ca="1" si="258"/>
        <v>0</v>
      </c>
      <c r="BN336" s="16">
        <f ca="1">Table1[[#This Row],[Mortage Value]]/Table1[[#This Row],[Value of House]]</f>
        <v>0.66941469134817522</v>
      </c>
      <c r="BO336" s="1">
        <f t="shared" ca="1" si="249"/>
        <v>0</v>
      </c>
      <c r="BP336" s="1"/>
      <c r="BS336" s="33">
        <f t="shared" ca="1" si="267"/>
        <v>0</v>
      </c>
      <c r="BT336" s="33">
        <f t="shared" ca="1" si="268"/>
        <v>0</v>
      </c>
      <c r="BU336" s="33">
        <f t="shared" ca="1" si="269"/>
        <v>0</v>
      </c>
      <c r="BV336" s="33">
        <f t="shared" ca="1" si="234"/>
        <v>0</v>
      </c>
      <c r="BW336" s="33">
        <f t="shared" ca="1" si="270"/>
        <v>17099</v>
      </c>
      <c r="BX336" s="33">
        <f t="shared" ca="1" si="271"/>
        <v>0</v>
      </c>
      <c r="BZ336" s="33">
        <f t="shared" ca="1" si="259"/>
        <v>0</v>
      </c>
      <c r="CA336" s="33">
        <f t="shared" ca="1" si="260"/>
        <v>0</v>
      </c>
      <c r="CB336" s="33">
        <f t="shared" ca="1" si="261"/>
        <v>0</v>
      </c>
      <c r="CC336" s="33">
        <f t="shared" ca="1" si="262"/>
        <v>0</v>
      </c>
      <c r="CD336" s="33">
        <f t="shared" ca="1" si="263"/>
        <v>17099</v>
      </c>
      <c r="CE336" s="34">
        <f t="shared" ca="1" si="264"/>
        <v>0</v>
      </c>
      <c r="CG336" s="33">
        <f t="shared" ca="1" si="266"/>
        <v>1</v>
      </c>
      <c r="CH336" s="7"/>
      <c r="CJ336" s="34">
        <f t="shared" ca="1" si="265"/>
        <v>25</v>
      </c>
    </row>
    <row r="337" spans="1:88" x14ac:dyDescent="0.25">
      <c r="A337" s="1">
        <f t="shared" ca="1" si="236"/>
        <v>2</v>
      </c>
      <c r="B337" s="1" t="str">
        <f t="shared" ca="1" si="237"/>
        <v>Women</v>
      </c>
      <c r="C337" s="1">
        <f t="shared" ca="1" si="238"/>
        <v>30</v>
      </c>
      <c r="D337" s="1">
        <f t="shared" ca="1" si="239"/>
        <v>2</v>
      </c>
      <c r="E337" s="1" t="str">
        <f t="shared" ca="1" si="240"/>
        <v>Construction</v>
      </c>
      <c r="F337" s="1">
        <f t="shared" ca="1" si="241"/>
        <v>2</v>
      </c>
      <c r="G337" s="1" t="str">
        <f t="shared" ca="1" si="242"/>
        <v>Civil Engineering</v>
      </c>
      <c r="H337" s="1">
        <f t="shared" ca="1" si="243"/>
        <v>1</v>
      </c>
      <c r="I337" s="1">
        <f t="shared" ca="1" si="235"/>
        <v>1</v>
      </c>
      <c r="J337" s="1">
        <f t="shared" ca="1" si="244"/>
        <v>24522</v>
      </c>
      <c r="K337" s="1">
        <f t="shared" ca="1" si="245"/>
        <v>7</v>
      </c>
      <c r="L337" s="1" t="str">
        <f t="shared" ca="1" si="246"/>
        <v>Tank Road</v>
      </c>
      <c r="M337" s="1">
        <f t="shared" ref="M337:M400" ca="1" si="272">J337*RANDBETWEEN(3,6)</f>
        <v>98088</v>
      </c>
      <c r="N337" s="1">
        <f t="shared" ca="1" si="247"/>
        <v>91392.718839366062</v>
      </c>
      <c r="O337" s="1">
        <f t="shared" ref="O337:O400" ca="1" si="273">I337*RAND()*J337</f>
        <v>3054.3150271108434</v>
      </c>
      <c r="P337" s="1">
        <f t="shared" ca="1" si="248"/>
        <v>1943</v>
      </c>
      <c r="Q337" s="1">
        <f t="shared" ref="Q337:Q400" ca="1" si="274">RAND()*J337*2</f>
        <v>3269.3202873578243</v>
      </c>
      <c r="R337">
        <f t="shared" ref="R337:R400" ca="1" si="275">RAND()*J337*1.5</f>
        <v>5004.8898842336657</v>
      </c>
      <c r="S337" s="1">
        <f t="shared" ref="S337:S400" ca="1" si="276">M337+O337+R337</f>
        <v>106147.20491134451</v>
      </c>
      <c r="T337" s="1">
        <f t="shared" ref="T337:T400" ca="1" si="277">N337+P337+Q337</f>
        <v>96605.039126723888</v>
      </c>
      <c r="U337" s="1">
        <f t="shared" ref="U337:U400" ca="1" si="278">S337-T337</f>
        <v>9542.1657846206217</v>
      </c>
      <c r="X337" s="33">
        <f t="shared" ca="1" si="250"/>
        <v>1</v>
      </c>
      <c r="Y337" s="33">
        <f t="shared" ca="1" si="251"/>
        <v>0</v>
      </c>
      <c r="Z337" s="33"/>
      <c r="AA337" s="33"/>
      <c r="AO337" s="33">
        <f t="shared" ca="1" si="252"/>
        <v>0</v>
      </c>
      <c r="AP337" s="33">
        <f t="shared" ca="1" si="253"/>
        <v>0</v>
      </c>
      <c r="AQ337" s="33">
        <f t="shared" ca="1" si="254"/>
        <v>0</v>
      </c>
      <c r="AR337" s="33">
        <f t="shared" ca="1" si="255"/>
        <v>1</v>
      </c>
      <c r="AS337" s="33">
        <f t="shared" ca="1" si="256"/>
        <v>0</v>
      </c>
      <c r="AT337" s="34">
        <f t="shared" ca="1" si="257"/>
        <v>0</v>
      </c>
      <c r="AU337" s="33"/>
      <c r="AV337" s="1"/>
      <c r="AW337" s="1"/>
      <c r="AX337" s="1"/>
      <c r="AY337" s="1"/>
      <c r="AZ337" s="1"/>
      <c r="BD337" s="34">
        <f ca="1">Table1[[#This Row],[Car Value]]/Table1[[#This Row],[Cars]]</f>
        <v>3054.3150271108434</v>
      </c>
      <c r="BG337" s="34">
        <f t="shared" ca="1" si="258"/>
        <v>0</v>
      </c>
      <c r="BN337" s="16">
        <f ca="1">Table1[[#This Row],[Mortage Value]]/Table1[[#This Row],[Value of House]]</f>
        <v>0.93174209729392032</v>
      </c>
      <c r="BO337" s="1">
        <f t="shared" ca="1" si="249"/>
        <v>0</v>
      </c>
      <c r="BP337" s="1"/>
      <c r="BS337" s="33">
        <f t="shared" ca="1" si="267"/>
        <v>0</v>
      </c>
      <c r="BT337" s="33">
        <f t="shared" ca="1" si="268"/>
        <v>0</v>
      </c>
      <c r="BU337" s="33">
        <f t="shared" ca="1" si="269"/>
        <v>0</v>
      </c>
      <c r="BV337" s="33">
        <f t="shared" ca="1" si="234"/>
        <v>0</v>
      </c>
      <c r="BW337" s="33">
        <f t="shared" ca="1" si="270"/>
        <v>0</v>
      </c>
      <c r="BX337" s="33">
        <f t="shared" ca="1" si="271"/>
        <v>0</v>
      </c>
      <c r="BZ337" s="33">
        <f t="shared" ca="1" si="259"/>
        <v>0</v>
      </c>
      <c r="CA337" s="33">
        <f t="shared" ca="1" si="260"/>
        <v>0</v>
      </c>
      <c r="CB337" s="33">
        <f t="shared" ca="1" si="261"/>
        <v>0</v>
      </c>
      <c r="CC337" s="33">
        <f t="shared" ca="1" si="262"/>
        <v>21100</v>
      </c>
      <c r="CD337" s="33">
        <f t="shared" ca="1" si="263"/>
        <v>0</v>
      </c>
      <c r="CE337" s="34">
        <f t="shared" ca="1" si="264"/>
        <v>0</v>
      </c>
      <c r="CG337" s="33">
        <f t="shared" ca="1" si="266"/>
        <v>1</v>
      </c>
      <c r="CH337" s="7"/>
      <c r="CJ337" s="34">
        <f t="shared" ca="1" si="265"/>
        <v>33</v>
      </c>
    </row>
    <row r="338" spans="1:88" x14ac:dyDescent="0.25">
      <c r="A338" s="1">
        <f t="shared" ca="1" si="236"/>
        <v>1</v>
      </c>
      <c r="B338" s="1" t="str">
        <f t="shared" ca="1" si="237"/>
        <v>Men</v>
      </c>
      <c r="C338" s="1">
        <f t="shared" ca="1" si="238"/>
        <v>32</v>
      </c>
      <c r="D338" s="1">
        <f t="shared" ca="1" si="239"/>
        <v>3</v>
      </c>
      <c r="E338" s="1" t="str">
        <f t="shared" ca="1" si="240"/>
        <v>Teaching</v>
      </c>
      <c r="F338" s="1">
        <f t="shared" ca="1" si="241"/>
        <v>5</v>
      </c>
      <c r="G338" s="1" t="str">
        <f t="shared" ca="1" si="242"/>
        <v>Other</v>
      </c>
      <c r="H338" s="1">
        <f t="shared" ca="1" si="243"/>
        <v>1</v>
      </c>
      <c r="I338" s="1">
        <f t="shared" ca="1" si="235"/>
        <v>2</v>
      </c>
      <c r="J338" s="1">
        <f t="shared" ca="1" si="244"/>
        <v>18776</v>
      </c>
      <c r="K338" s="1">
        <f t="shared" ca="1" si="245"/>
        <v>6</v>
      </c>
      <c r="L338" s="1" t="str">
        <f t="shared" ca="1" si="246"/>
        <v>Bhandup Station road</v>
      </c>
      <c r="M338" s="1">
        <f t="shared" ca="1" si="272"/>
        <v>93880</v>
      </c>
      <c r="N338" s="1">
        <f t="shared" ca="1" si="247"/>
        <v>5830.3775581721338</v>
      </c>
      <c r="O338" s="1">
        <f t="shared" ca="1" si="273"/>
        <v>6863.4536015959202</v>
      </c>
      <c r="P338" s="1">
        <f t="shared" ca="1" si="248"/>
        <v>4794</v>
      </c>
      <c r="Q338" s="1">
        <f t="shared" ca="1" si="274"/>
        <v>33591.4757537849</v>
      </c>
      <c r="R338">
        <f t="shared" ca="1" si="275"/>
        <v>8514.8468813392647</v>
      </c>
      <c r="S338" s="1">
        <f t="shared" ca="1" si="276"/>
        <v>109258.30048293518</v>
      </c>
      <c r="T338" s="1">
        <f t="shared" ca="1" si="277"/>
        <v>44215.853311957035</v>
      </c>
      <c r="U338" s="1">
        <f t="shared" ca="1" si="278"/>
        <v>65042.44717097815</v>
      </c>
      <c r="X338" s="33">
        <f t="shared" ca="1" si="250"/>
        <v>0</v>
      </c>
      <c r="Y338" s="33">
        <f t="shared" ca="1" si="251"/>
        <v>1</v>
      </c>
      <c r="Z338" s="33"/>
      <c r="AA338" s="33"/>
      <c r="AO338" s="33">
        <f t="shared" ca="1" si="252"/>
        <v>0</v>
      </c>
      <c r="AP338" s="33">
        <f t="shared" ca="1" si="253"/>
        <v>0</v>
      </c>
      <c r="AQ338" s="33">
        <f t="shared" ca="1" si="254"/>
        <v>0</v>
      </c>
      <c r="AR338" s="33">
        <f t="shared" ca="1" si="255"/>
        <v>1</v>
      </c>
      <c r="AS338" s="33">
        <f t="shared" ca="1" si="256"/>
        <v>0</v>
      </c>
      <c r="AT338" s="34">
        <f t="shared" ca="1" si="257"/>
        <v>0</v>
      </c>
      <c r="AU338" s="33"/>
      <c r="AV338" s="1"/>
      <c r="AW338" s="1"/>
      <c r="AX338" s="1"/>
      <c r="AY338" s="1"/>
      <c r="AZ338" s="1"/>
      <c r="BD338" s="34">
        <f ca="1">Table1[[#This Row],[Car Value]]/Table1[[#This Row],[Cars]]</f>
        <v>3431.7268007979601</v>
      </c>
      <c r="BG338" s="34">
        <f t="shared" ca="1" si="258"/>
        <v>0</v>
      </c>
      <c r="BN338" s="16">
        <f ca="1">Table1[[#This Row],[Mortage Value]]/Table1[[#This Row],[Value of House]]</f>
        <v>6.2104575608991623E-2</v>
      </c>
      <c r="BO338" s="1">
        <f t="shared" ca="1" si="249"/>
        <v>1</v>
      </c>
      <c r="BP338" s="1"/>
      <c r="BS338" s="33">
        <f t="shared" ca="1" si="267"/>
        <v>0</v>
      </c>
      <c r="BT338" s="33">
        <f t="shared" ca="1" si="268"/>
        <v>24522</v>
      </c>
      <c r="BU338" s="33">
        <f t="shared" ca="1" si="269"/>
        <v>0</v>
      </c>
      <c r="BV338" s="33">
        <f t="shared" ca="1" si="234"/>
        <v>0</v>
      </c>
      <c r="BW338" s="33">
        <f t="shared" ca="1" si="270"/>
        <v>0</v>
      </c>
      <c r="BX338" s="33">
        <f t="shared" ca="1" si="271"/>
        <v>0</v>
      </c>
      <c r="BZ338" s="33">
        <f t="shared" ca="1" si="259"/>
        <v>0</v>
      </c>
      <c r="CA338" s="33">
        <f t="shared" ca="1" si="260"/>
        <v>0</v>
      </c>
      <c r="CB338" s="33">
        <f t="shared" ca="1" si="261"/>
        <v>0</v>
      </c>
      <c r="CC338" s="33">
        <f t="shared" ca="1" si="262"/>
        <v>24522</v>
      </c>
      <c r="CD338" s="33">
        <f t="shared" ca="1" si="263"/>
        <v>0</v>
      </c>
      <c r="CE338" s="34">
        <f t="shared" ca="1" si="264"/>
        <v>0</v>
      </c>
      <c r="CG338" s="33">
        <f t="shared" ca="1" si="266"/>
        <v>1</v>
      </c>
      <c r="CH338" s="7"/>
      <c r="CJ338" s="34">
        <f t="shared" ca="1" si="265"/>
        <v>25</v>
      </c>
    </row>
    <row r="339" spans="1:88" x14ac:dyDescent="0.25">
      <c r="A339" s="1">
        <f t="shared" ca="1" si="236"/>
        <v>1</v>
      </c>
      <c r="B339" s="1" t="str">
        <f t="shared" ca="1" si="237"/>
        <v>Men</v>
      </c>
      <c r="C339" s="1">
        <f t="shared" ca="1" si="238"/>
        <v>30</v>
      </c>
      <c r="D339" s="1">
        <f t="shared" ca="1" si="239"/>
        <v>1</v>
      </c>
      <c r="E339" s="1" t="str">
        <f t="shared" ca="1" si="240"/>
        <v>Health</v>
      </c>
      <c r="F339" s="1">
        <f t="shared" ca="1" si="241"/>
        <v>4</v>
      </c>
      <c r="G339" s="1" t="str">
        <f t="shared" ca="1" si="242"/>
        <v>IT Engineering</v>
      </c>
      <c r="H339" s="1">
        <f t="shared" ca="1" si="243"/>
        <v>2</v>
      </c>
      <c r="I339" s="1">
        <f t="shared" ca="1" si="235"/>
        <v>1</v>
      </c>
      <c r="J339" s="1">
        <f t="shared" ca="1" si="244"/>
        <v>29873</v>
      </c>
      <c r="K339" s="1">
        <f t="shared" ca="1" si="245"/>
        <v>7</v>
      </c>
      <c r="L339" s="1" t="str">
        <f t="shared" ca="1" si="246"/>
        <v>Tank Road</v>
      </c>
      <c r="M339" s="1">
        <f t="shared" ca="1" si="272"/>
        <v>89619</v>
      </c>
      <c r="N339" s="1">
        <f t="shared" ca="1" si="247"/>
        <v>58752.325897331997</v>
      </c>
      <c r="O339" s="1">
        <f t="shared" ca="1" si="273"/>
        <v>1976.880186785485</v>
      </c>
      <c r="P339" s="1">
        <f t="shared" ca="1" si="248"/>
        <v>101</v>
      </c>
      <c r="Q339" s="1">
        <f t="shared" ca="1" si="274"/>
        <v>14651.92097542643</v>
      </c>
      <c r="R339">
        <f t="shared" ca="1" si="275"/>
        <v>9918.2196736011447</v>
      </c>
      <c r="S339" s="1">
        <f t="shared" ca="1" si="276"/>
        <v>101514.09986038662</v>
      </c>
      <c r="T339" s="1">
        <f t="shared" ca="1" si="277"/>
        <v>73505.246872758435</v>
      </c>
      <c r="U339" s="1">
        <f t="shared" ca="1" si="278"/>
        <v>28008.852987628183</v>
      </c>
      <c r="X339" s="33">
        <f t="shared" ca="1" si="250"/>
        <v>1</v>
      </c>
      <c r="Y339" s="33">
        <f t="shared" ca="1" si="251"/>
        <v>0</v>
      </c>
      <c r="Z339" s="33"/>
      <c r="AA339" s="33"/>
      <c r="AO339" s="33">
        <f t="shared" ca="1" si="252"/>
        <v>1</v>
      </c>
      <c r="AP339" s="33">
        <f t="shared" ca="1" si="253"/>
        <v>0</v>
      </c>
      <c r="AQ339" s="33">
        <f t="shared" ca="1" si="254"/>
        <v>0</v>
      </c>
      <c r="AR339" s="33">
        <f t="shared" ca="1" si="255"/>
        <v>0</v>
      </c>
      <c r="AS339" s="33">
        <f t="shared" ca="1" si="256"/>
        <v>0</v>
      </c>
      <c r="AT339" s="34">
        <f t="shared" ca="1" si="257"/>
        <v>0</v>
      </c>
      <c r="AU339" s="33"/>
      <c r="AV339" s="1"/>
      <c r="AW339" s="1"/>
      <c r="AX339" s="1"/>
      <c r="AY339" s="1"/>
      <c r="AZ339" s="1"/>
      <c r="BD339" s="34">
        <f ca="1">Table1[[#This Row],[Car Value]]/Table1[[#This Row],[Cars]]</f>
        <v>1976.880186785485</v>
      </c>
      <c r="BG339" s="34">
        <f t="shared" ca="1" si="258"/>
        <v>0</v>
      </c>
      <c r="BN339" s="16">
        <f ca="1">Table1[[#This Row],[Mortage Value]]/Table1[[#This Row],[Value of House]]</f>
        <v>0.65557890511311212</v>
      </c>
      <c r="BO339" s="1">
        <f t="shared" ca="1" si="249"/>
        <v>0</v>
      </c>
      <c r="BP339" s="1"/>
      <c r="BS339" s="33">
        <f t="shared" ca="1" si="267"/>
        <v>0</v>
      </c>
      <c r="BT339" s="33">
        <f t="shared" ca="1" si="268"/>
        <v>0</v>
      </c>
      <c r="BU339" s="33">
        <f t="shared" ca="1" si="269"/>
        <v>0</v>
      </c>
      <c r="BV339" s="33">
        <f t="shared" ca="1" si="234"/>
        <v>18776</v>
      </c>
      <c r="BW339" s="33">
        <f t="shared" ca="1" si="270"/>
        <v>0</v>
      </c>
      <c r="BX339" s="33">
        <f t="shared" ca="1" si="271"/>
        <v>0</v>
      </c>
      <c r="BZ339" s="33">
        <f t="shared" ca="1" si="259"/>
        <v>18776</v>
      </c>
      <c r="CA339" s="33">
        <f t="shared" ca="1" si="260"/>
        <v>0</v>
      </c>
      <c r="CB339" s="33">
        <f t="shared" ca="1" si="261"/>
        <v>0</v>
      </c>
      <c r="CC339" s="33">
        <f t="shared" ca="1" si="262"/>
        <v>0</v>
      </c>
      <c r="CD339" s="33">
        <f t="shared" ca="1" si="263"/>
        <v>0</v>
      </c>
      <c r="CE339" s="34">
        <f t="shared" ca="1" si="264"/>
        <v>0</v>
      </c>
      <c r="CG339" s="33">
        <f t="shared" ca="1" si="266"/>
        <v>1</v>
      </c>
      <c r="CH339" s="7"/>
      <c r="CJ339" s="34">
        <f t="shared" ca="1" si="265"/>
        <v>30</v>
      </c>
    </row>
    <row r="340" spans="1:88" x14ac:dyDescent="0.25">
      <c r="A340" s="1">
        <f t="shared" ca="1" si="236"/>
        <v>2</v>
      </c>
      <c r="B340" s="1" t="str">
        <f t="shared" ca="1" si="237"/>
        <v>Women</v>
      </c>
      <c r="C340" s="1">
        <f t="shared" ca="1" si="238"/>
        <v>42</v>
      </c>
      <c r="D340" s="1">
        <f t="shared" ca="1" si="239"/>
        <v>3</v>
      </c>
      <c r="E340" s="1" t="str">
        <f t="shared" ca="1" si="240"/>
        <v>Teaching</v>
      </c>
      <c r="F340" s="1">
        <f t="shared" ca="1" si="241"/>
        <v>6</v>
      </c>
      <c r="G340" s="1" t="str">
        <f t="shared" ca="1" si="242"/>
        <v>Architech</v>
      </c>
      <c r="H340" s="1">
        <f t="shared" ca="1" si="243"/>
        <v>3</v>
      </c>
      <c r="I340" s="1">
        <f t="shared" ca="1" si="235"/>
        <v>1</v>
      </c>
      <c r="J340" s="1">
        <f t="shared" ca="1" si="244"/>
        <v>20997</v>
      </c>
      <c r="K340" s="1">
        <f t="shared" ca="1" si="245"/>
        <v>2</v>
      </c>
      <c r="L340" s="1" t="str">
        <f t="shared" ca="1" si="246"/>
        <v>Tembhipada Road</v>
      </c>
      <c r="M340" s="1">
        <f t="shared" ca="1" si="272"/>
        <v>104985</v>
      </c>
      <c r="N340" s="1">
        <f t="shared" ca="1" si="247"/>
        <v>29055.33515560496</v>
      </c>
      <c r="O340" s="1">
        <f t="shared" ca="1" si="273"/>
        <v>4824.4137655197528</v>
      </c>
      <c r="P340" s="1">
        <f t="shared" ca="1" si="248"/>
        <v>2570</v>
      </c>
      <c r="Q340" s="1">
        <f t="shared" ca="1" si="274"/>
        <v>6296.5462740021776</v>
      </c>
      <c r="R340">
        <f t="shared" ca="1" si="275"/>
        <v>18464.393997777224</v>
      </c>
      <c r="S340" s="1">
        <f t="shared" ca="1" si="276"/>
        <v>128273.80776329698</v>
      </c>
      <c r="T340" s="1">
        <f t="shared" ca="1" si="277"/>
        <v>37921.881429607136</v>
      </c>
      <c r="U340" s="1">
        <f t="shared" ca="1" si="278"/>
        <v>90351.926333689844</v>
      </c>
      <c r="X340" s="33">
        <f t="shared" ca="1" si="250"/>
        <v>1</v>
      </c>
      <c r="Y340" s="33">
        <f t="shared" ca="1" si="251"/>
        <v>0</v>
      </c>
      <c r="Z340" s="33"/>
      <c r="AA340" s="33"/>
      <c r="AO340" s="33">
        <f t="shared" ca="1" si="252"/>
        <v>0</v>
      </c>
      <c r="AP340" s="33">
        <f t="shared" ca="1" si="253"/>
        <v>0</v>
      </c>
      <c r="AQ340" s="33">
        <f t="shared" ca="1" si="254"/>
        <v>1</v>
      </c>
      <c r="AR340" s="33">
        <f t="shared" ca="1" si="255"/>
        <v>0</v>
      </c>
      <c r="AS340" s="33">
        <f t="shared" ca="1" si="256"/>
        <v>0</v>
      </c>
      <c r="AT340" s="34">
        <f t="shared" ca="1" si="257"/>
        <v>0</v>
      </c>
      <c r="AU340" s="33"/>
      <c r="AV340" s="1"/>
      <c r="AW340" s="1"/>
      <c r="AX340" s="1"/>
      <c r="AY340" s="1"/>
      <c r="AZ340" s="1"/>
      <c r="BD340" s="34">
        <f ca="1">Table1[[#This Row],[Car Value]]/Table1[[#This Row],[Cars]]</f>
        <v>4824.4137655197528</v>
      </c>
      <c r="BG340" s="34">
        <f t="shared" ca="1" si="258"/>
        <v>0</v>
      </c>
      <c r="BN340" s="16">
        <f ca="1">Table1[[#This Row],[Mortage Value]]/Table1[[#This Row],[Value of House]]</f>
        <v>0.27675701438876943</v>
      </c>
      <c r="BO340" s="1">
        <f t="shared" ca="1" si="249"/>
        <v>0</v>
      </c>
      <c r="BP340" s="1"/>
      <c r="BS340" s="33">
        <f t="shared" ca="1" si="267"/>
        <v>0</v>
      </c>
      <c r="BT340" s="33">
        <f t="shared" ca="1" si="268"/>
        <v>29873</v>
      </c>
      <c r="BU340" s="33">
        <f t="shared" ca="1" si="269"/>
        <v>0</v>
      </c>
      <c r="BV340" s="33">
        <f t="shared" ca="1" si="234"/>
        <v>0</v>
      </c>
      <c r="BW340" s="33">
        <f t="shared" ca="1" si="270"/>
        <v>0</v>
      </c>
      <c r="BX340" s="33">
        <f t="shared" ca="1" si="271"/>
        <v>0</v>
      </c>
      <c r="BZ340" s="33">
        <f t="shared" ca="1" si="259"/>
        <v>0</v>
      </c>
      <c r="CA340" s="33">
        <f t="shared" ca="1" si="260"/>
        <v>0</v>
      </c>
      <c r="CB340" s="33">
        <f t="shared" ca="1" si="261"/>
        <v>29873</v>
      </c>
      <c r="CC340" s="33">
        <f t="shared" ca="1" si="262"/>
        <v>0</v>
      </c>
      <c r="CD340" s="33">
        <f t="shared" ca="1" si="263"/>
        <v>0</v>
      </c>
      <c r="CE340" s="34">
        <f t="shared" ca="1" si="264"/>
        <v>0</v>
      </c>
      <c r="CG340" s="33">
        <f t="shared" ca="1" si="266"/>
        <v>1</v>
      </c>
      <c r="CH340" s="7"/>
      <c r="CJ340" s="34">
        <f t="shared" ca="1" si="265"/>
        <v>32</v>
      </c>
    </row>
    <row r="341" spans="1:88" x14ac:dyDescent="0.25">
      <c r="A341" s="1">
        <f t="shared" ca="1" si="236"/>
        <v>2</v>
      </c>
      <c r="B341" s="1" t="str">
        <f t="shared" ca="1" si="237"/>
        <v>Women</v>
      </c>
      <c r="C341" s="1">
        <f t="shared" ca="1" si="238"/>
        <v>26</v>
      </c>
      <c r="D341" s="1">
        <f t="shared" ca="1" si="239"/>
        <v>3</v>
      </c>
      <c r="E341" s="1" t="str">
        <f t="shared" ca="1" si="240"/>
        <v>Teaching</v>
      </c>
      <c r="F341" s="1">
        <f t="shared" ca="1" si="241"/>
        <v>4</v>
      </c>
      <c r="G341" s="1" t="str">
        <f t="shared" ca="1" si="242"/>
        <v>IT Engineering</v>
      </c>
      <c r="H341" s="1">
        <f t="shared" ca="1" si="243"/>
        <v>0</v>
      </c>
      <c r="I341" s="1">
        <f t="shared" ca="1" si="235"/>
        <v>2</v>
      </c>
      <c r="J341" s="1">
        <f t="shared" ca="1" si="244"/>
        <v>22490</v>
      </c>
      <c r="K341" s="1">
        <f t="shared" ca="1" si="245"/>
        <v>6</v>
      </c>
      <c r="L341" s="1" t="str">
        <f t="shared" ca="1" si="246"/>
        <v>Bhandup Station road</v>
      </c>
      <c r="M341" s="1">
        <f t="shared" ca="1" si="272"/>
        <v>67470</v>
      </c>
      <c r="N341" s="1">
        <f t="shared" ca="1" si="247"/>
        <v>38178.092635339643</v>
      </c>
      <c r="O341" s="1">
        <f t="shared" ca="1" si="273"/>
        <v>6932.3210954610104</v>
      </c>
      <c r="P341" s="1">
        <f t="shared" ca="1" si="248"/>
        <v>5271</v>
      </c>
      <c r="Q341" s="1">
        <f t="shared" ca="1" si="274"/>
        <v>10859.517508167466</v>
      </c>
      <c r="R341">
        <f t="shared" ca="1" si="275"/>
        <v>28088.970631490112</v>
      </c>
      <c r="S341" s="1">
        <f t="shared" ca="1" si="276"/>
        <v>102491.29172695112</v>
      </c>
      <c r="T341" s="1">
        <f t="shared" ca="1" si="277"/>
        <v>54308.61014350711</v>
      </c>
      <c r="U341" s="1">
        <f t="shared" ca="1" si="278"/>
        <v>48182.681583444013</v>
      </c>
      <c r="X341" s="33">
        <f t="shared" ca="1" si="250"/>
        <v>0</v>
      </c>
      <c r="Y341" s="33">
        <f t="shared" ca="1" si="251"/>
        <v>1</v>
      </c>
      <c r="Z341" s="33"/>
      <c r="AA341" s="33"/>
      <c r="AO341" s="33">
        <f t="shared" ca="1" si="252"/>
        <v>1</v>
      </c>
      <c r="AP341" s="33">
        <f t="shared" ca="1" si="253"/>
        <v>0</v>
      </c>
      <c r="AQ341" s="33">
        <f t="shared" ca="1" si="254"/>
        <v>0</v>
      </c>
      <c r="AR341" s="33">
        <f t="shared" ca="1" si="255"/>
        <v>0</v>
      </c>
      <c r="AS341" s="33">
        <f t="shared" ca="1" si="256"/>
        <v>0</v>
      </c>
      <c r="AT341" s="34">
        <f t="shared" ca="1" si="257"/>
        <v>0</v>
      </c>
      <c r="AU341" s="33"/>
      <c r="AV341" s="1"/>
      <c r="AW341" s="1"/>
      <c r="AX341" s="1"/>
      <c r="AY341" s="1"/>
      <c r="AZ341" s="1"/>
      <c r="BD341" s="34">
        <f ca="1">Table1[[#This Row],[Car Value]]/Table1[[#This Row],[Cars]]</f>
        <v>3466.1605477305052</v>
      </c>
      <c r="BG341" s="34">
        <f t="shared" ca="1" si="258"/>
        <v>0</v>
      </c>
      <c r="BN341" s="16">
        <f ca="1">Table1[[#This Row],[Mortage Value]]/Table1[[#This Row],[Value of House]]</f>
        <v>0.56585286253652944</v>
      </c>
      <c r="BO341" s="1">
        <f t="shared" ca="1" si="249"/>
        <v>0</v>
      </c>
      <c r="BP341" s="1"/>
      <c r="BS341" s="33">
        <f t="shared" ca="1" si="267"/>
        <v>0</v>
      </c>
      <c r="BT341" s="33">
        <f t="shared" ca="1" si="268"/>
        <v>0</v>
      </c>
      <c r="BU341" s="33">
        <f t="shared" ca="1" si="269"/>
        <v>0</v>
      </c>
      <c r="BV341" s="33">
        <f t="shared" ref="BV341:BV404" ca="1" si="279">IF(L340="Bhandup Station Road",J340,0)</f>
        <v>0</v>
      </c>
      <c r="BW341" s="33">
        <f t="shared" ca="1" si="270"/>
        <v>0</v>
      </c>
      <c r="BX341" s="33">
        <f t="shared" ca="1" si="271"/>
        <v>0</v>
      </c>
      <c r="BZ341" s="33">
        <f t="shared" ca="1" si="259"/>
        <v>20997</v>
      </c>
      <c r="CA341" s="33">
        <f t="shared" ca="1" si="260"/>
        <v>0</v>
      </c>
      <c r="CB341" s="33">
        <f t="shared" ca="1" si="261"/>
        <v>0</v>
      </c>
      <c r="CC341" s="33">
        <f t="shared" ca="1" si="262"/>
        <v>0</v>
      </c>
      <c r="CD341" s="33">
        <f t="shared" ca="1" si="263"/>
        <v>0</v>
      </c>
      <c r="CE341" s="34">
        <f t="shared" ca="1" si="264"/>
        <v>0</v>
      </c>
      <c r="CG341" s="33">
        <f t="shared" ca="1" si="266"/>
        <v>1</v>
      </c>
      <c r="CH341" s="7"/>
      <c r="CJ341" s="34">
        <f t="shared" ca="1" si="265"/>
        <v>30</v>
      </c>
    </row>
    <row r="342" spans="1:88" x14ac:dyDescent="0.25">
      <c r="A342" s="1">
        <f t="shared" ca="1" si="236"/>
        <v>1</v>
      </c>
      <c r="B342" s="1" t="str">
        <f t="shared" ca="1" si="237"/>
        <v>Men</v>
      </c>
      <c r="C342" s="1">
        <f t="shared" ca="1" si="238"/>
        <v>41</v>
      </c>
      <c r="D342" s="1">
        <f t="shared" ca="1" si="239"/>
        <v>3</v>
      </c>
      <c r="E342" s="1" t="str">
        <f t="shared" ca="1" si="240"/>
        <v>Teaching</v>
      </c>
      <c r="F342" s="1">
        <f t="shared" ca="1" si="241"/>
        <v>1</v>
      </c>
      <c r="G342" s="1" t="str">
        <f t="shared" ca="1" si="242"/>
        <v>Doctor</v>
      </c>
      <c r="H342" s="1">
        <f t="shared" ca="1" si="243"/>
        <v>1</v>
      </c>
      <c r="I342" s="1">
        <f t="shared" ca="1" si="235"/>
        <v>2</v>
      </c>
      <c r="J342" s="1">
        <f t="shared" ca="1" si="244"/>
        <v>16363</v>
      </c>
      <c r="K342" s="1">
        <f t="shared" ca="1" si="245"/>
        <v>5</v>
      </c>
      <c r="L342" s="1" t="str">
        <f t="shared" ca="1" si="246"/>
        <v>Shivaji Talao</v>
      </c>
      <c r="M342" s="1">
        <f t="shared" ca="1" si="272"/>
        <v>49089</v>
      </c>
      <c r="N342" s="1">
        <f t="shared" ca="1" si="247"/>
        <v>18280.668293684139</v>
      </c>
      <c r="O342" s="1">
        <f t="shared" ca="1" si="273"/>
        <v>1579.5881189250617</v>
      </c>
      <c r="P342" s="1">
        <f t="shared" ca="1" si="248"/>
        <v>1493</v>
      </c>
      <c r="Q342" s="1">
        <f t="shared" ca="1" si="274"/>
        <v>18702.775193115765</v>
      </c>
      <c r="R342">
        <f t="shared" ca="1" si="275"/>
        <v>18209.408630515012</v>
      </c>
      <c r="S342" s="1">
        <f t="shared" ca="1" si="276"/>
        <v>68877.996749440077</v>
      </c>
      <c r="T342" s="1">
        <f t="shared" ca="1" si="277"/>
        <v>38476.443486799908</v>
      </c>
      <c r="U342" s="1">
        <f t="shared" ca="1" si="278"/>
        <v>30401.553262640169</v>
      </c>
      <c r="X342" s="33">
        <f t="shared" ca="1" si="250"/>
        <v>0</v>
      </c>
      <c r="Y342" s="33">
        <f t="shared" ca="1" si="251"/>
        <v>1</v>
      </c>
      <c r="Z342" s="33"/>
      <c r="AA342" s="33"/>
      <c r="AO342" s="33">
        <f t="shared" ca="1" si="252"/>
        <v>1</v>
      </c>
      <c r="AP342" s="33">
        <f t="shared" ca="1" si="253"/>
        <v>0</v>
      </c>
      <c r="AQ342" s="33">
        <f t="shared" ca="1" si="254"/>
        <v>0</v>
      </c>
      <c r="AR342" s="33">
        <f t="shared" ca="1" si="255"/>
        <v>0</v>
      </c>
      <c r="AS342" s="33">
        <f t="shared" ca="1" si="256"/>
        <v>0</v>
      </c>
      <c r="AT342" s="34">
        <f t="shared" ca="1" si="257"/>
        <v>0</v>
      </c>
      <c r="AU342" s="33"/>
      <c r="AV342" s="1"/>
      <c r="AW342" s="1"/>
      <c r="AX342" s="1"/>
      <c r="AY342" s="1"/>
      <c r="AZ342" s="1"/>
      <c r="BD342" s="34">
        <f ca="1">Table1[[#This Row],[Car Value]]/Table1[[#This Row],[Cars]]</f>
        <v>789.79405946253087</v>
      </c>
      <c r="BG342" s="34">
        <f t="shared" ca="1" si="258"/>
        <v>0</v>
      </c>
      <c r="BN342" s="16">
        <f ca="1">Table1[[#This Row],[Mortage Value]]/Table1[[#This Row],[Value of House]]</f>
        <v>0.37239846592279613</v>
      </c>
      <c r="BO342" s="1">
        <f t="shared" ca="1" si="249"/>
        <v>0</v>
      </c>
      <c r="BP342" s="1"/>
      <c r="BS342" s="33">
        <f t="shared" ca="1" si="267"/>
        <v>0</v>
      </c>
      <c r="BT342" s="33">
        <f t="shared" ca="1" si="268"/>
        <v>0</v>
      </c>
      <c r="BU342" s="33">
        <f t="shared" ca="1" si="269"/>
        <v>0</v>
      </c>
      <c r="BV342" s="33">
        <f t="shared" ca="1" si="279"/>
        <v>22490</v>
      </c>
      <c r="BW342" s="33">
        <f t="shared" ca="1" si="270"/>
        <v>0</v>
      </c>
      <c r="BX342" s="33">
        <f t="shared" ca="1" si="271"/>
        <v>0</v>
      </c>
      <c r="BZ342" s="33">
        <f t="shared" ca="1" si="259"/>
        <v>22490</v>
      </c>
      <c r="CA342" s="33">
        <f t="shared" ca="1" si="260"/>
        <v>0</v>
      </c>
      <c r="CB342" s="33">
        <f t="shared" ca="1" si="261"/>
        <v>0</v>
      </c>
      <c r="CC342" s="33">
        <f t="shared" ca="1" si="262"/>
        <v>0</v>
      </c>
      <c r="CD342" s="33">
        <f t="shared" ca="1" si="263"/>
        <v>0</v>
      </c>
      <c r="CE342" s="34">
        <f t="shared" ca="1" si="264"/>
        <v>0</v>
      </c>
      <c r="CG342" s="33">
        <f t="shared" ca="1" si="266"/>
        <v>1</v>
      </c>
      <c r="CH342" s="7"/>
      <c r="CJ342" s="34">
        <f t="shared" ca="1" si="265"/>
        <v>42</v>
      </c>
    </row>
    <row r="343" spans="1:88" x14ac:dyDescent="0.25">
      <c r="A343" s="1">
        <f t="shared" ca="1" si="236"/>
        <v>2</v>
      </c>
      <c r="B343" s="1" t="str">
        <f t="shared" ca="1" si="237"/>
        <v>Women</v>
      </c>
      <c r="C343" s="1">
        <f t="shared" ca="1" si="238"/>
        <v>45</v>
      </c>
      <c r="D343" s="1">
        <f t="shared" ca="1" si="239"/>
        <v>5</v>
      </c>
      <c r="E343" s="1" t="str">
        <f t="shared" ca="1" si="240"/>
        <v xml:space="preserve">General work </v>
      </c>
      <c r="F343" s="1">
        <f t="shared" ca="1" si="241"/>
        <v>5</v>
      </c>
      <c r="G343" s="1" t="str">
        <f t="shared" ca="1" si="242"/>
        <v>Other</v>
      </c>
      <c r="H343" s="1">
        <f t="shared" ca="1" si="243"/>
        <v>1</v>
      </c>
      <c r="I343" s="1">
        <f t="shared" ca="1" si="235"/>
        <v>1</v>
      </c>
      <c r="J343" s="1">
        <f t="shared" ca="1" si="244"/>
        <v>16506</v>
      </c>
      <c r="K343" s="1">
        <f t="shared" ca="1" si="245"/>
        <v>3</v>
      </c>
      <c r="L343" s="1" t="str">
        <f t="shared" ca="1" si="246"/>
        <v>Nardas Nagar</v>
      </c>
      <c r="M343" s="1">
        <f t="shared" ca="1" si="272"/>
        <v>82530</v>
      </c>
      <c r="N343" s="1">
        <f t="shared" ca="1" si="247"/>
        <v>17289.373519220448</v>
      </c>
      <c r="O343" s="1">
        <f t="shared" ca="1" si="273"/>
        <v>14016.07500229666</v>
      </c>
      <c r="P343" s="1">
        <f t="shared" ca="1" si="248"/>
        <v>7662</v>
      </c>
      <c r="Q343" s="1">
        <f t="shared" ca="1" si="274"/>
        <v>12576.032309426124</v>
      </c>
      <c r="R343">
        <f t="shared" ca="1" si="275"/>
        <v>14890.301028295806</v>
      </c>
      <c r="S343" s="1">
        <f t="shared" ca="1" si="276"/>
        <v>111436.37603059245</v>
      </c>
      <c r="T343" s="1">
        <f t="shared" ca="1" si="277"/>
        <v>37527.405828646573</v>
      </c>
      <c r="U343" s="1">
        <f t="shared" ca="1" si="278"/>
        <v>73908.970201945878</v>
      </c>
      <c r="X343" s="33">
        <f t="shared" ca="1" si="250"/>
        <v>1</v>
      </c>
      <c r="Y343" s="33">
        <f t="shared" ca="1" si="251"/>
        <v>0</v>
      </c>
      <c r="Z343" s="33"/>
      <c r="AA343" s="33"/>
      <c r="AO343" s="33">
        <f t="shared" ca="1" si="252"/>
        <v>1</v>
      </c>
      <c r="AP343" s="33">
        <f t="shared" ca="1" si="253"/>
        <v>0</v>
      </c>
      <c r="AQ343" s="33">
        <f t="shared" ca="1" si="254"/>
        <v>0</v>
      </c>
      <c r="AR343" s="33">
        <f t="shared" ca="1" si="255"/>
        <v>0</v>
      </c>
      <c r="AS343" s="33">
        <f t="shared" ca="1" si="256"/>
        <v>0</v>
      </c>
      <c r="AT343" s="34">
        <f t="shared" ca="1" si="257"/>
        <v>0</v>
      </c>
      <c r="AU343" s="33"/>
      <c r="AV343" s="1"/>
      <c r="AW343" s="1"/>
      <c r="AX343" s="1"/>
      <c r="AY343" s="1"/>
      <c r="AZ343" s="1"/>
      <c r="BD343" s="34">
        <f ca="1">Table1[[#This Row],[Car Value]]/Table1[[#This Row],[Cars]]</f>
        <v>14016.07500229666</v>
      </c>
      <c r="BG343" s="34">
        <f t="shared" ca="1" si="258"/>
        <v>0</v>
      </c>
      <c r="BN343" s="16">
        <f ca="1">Table1[[#This Row],[Mortage Value]]/Table1[[#This Row],[Value of House]]</f>
        <v>0.20949198496571486</v>
      </c>
      <c r="BO343" s="1">
        <f t="shared" ca="1" si="249"/>
        <v>0</v>
      </c>
      <c r="BP343" s="1"/>
      <c r="BS343" s="33">
        <f t="shared" ca="1" si="267"/>
        <v>0</v>
      </c>
      <c r="BT343" s="33">
        <f t="shared" ca="1" si="268"/>
        <v>0</v>
      </c>
      <c r="BU343" s="33">
        <f t="shared" ca="1" si="269"/>
        <v>16363</v>
      </c>
      <c r="BV343" s="33">
        <f t="shared" ca="1" si="279"/>
        <v>0</v>
      </c>
      <c r="BW343" s="33">
        <f t="shared" ca="1" si="270"/>
        <v>0</v>
      </c>
      <c r="BX343" s="33">
        <f t="shared" ca="1" si="271"/>
        <v>0</v>
      </c>
      <c r="BZ343" s="33">
        <f t="shared" ca="1" si="259"/>
        <v>16363</v>
      </c>
      <c r="CA343" s="33">
        <f t="shared" ca="1" si="260"/>
        <v>0</v>
      </c>
      <c r="CB343" s="33">
        <f t="shared" ca="1" si="261"/>
        <v>0</v>
      </c>
      <c r="CC343" s="33">
        <f t="shared" ca="1" si="262"/>
        <v>0</v>
      </c>
      <c r="CD343" s="33">
        <f t="shared" ca="1" si="263"/>
        <v>0</v>
      </c>
      <c r="CE343" s="34">
        <f t="shared" ca="1" si="264"/>
        <v>0</v>
      </c>
      <c r="CG343" s="33">
        <f t="shared" ca="1" si="266"/>
        <v>1</v>
      </c>
      <c r="CH343" s="7"/>
      <c r="CJ343" s="34">
        <f t="shared" ca="1" si="265"/>
        <v>26</v>
      </c>
    </row>
    <row r="344" spans="1:88" x14ac:dyDescent="0.25">
      <c r="A344" s="1">
        <f t="shared" ca="1" si="236"/>
        <v>1</v>
      </c>
      <c r="B344" s="1" t="str">
        <f t="shared" ca="1" si="237"/>
        <v>Men</v>
      </c>
      <c r="C344" s="1">
        <f t="shared" ca="1" si="238"/>
        <v>33</v>
      </c>
      <c r="D344" s="1">
        <f t="shared" ca="1" si="239"/>
        <v>2</v>
      </c>
      <c r="E344" s="1" t="str">
        <f t="shared" ca="1" si="240"/>
        <v>Construction</v>
      </c>
      <c r="F344" s="1">
        <f t="shared" ca="1" si="241"/>
        <v>6</v>
      </c>
      <c r="G344" s="1" t="str">
        <f t="shared" ca="1" si="242"/>
        <v>Architech</v>
      </c>
      <c r="H344" s="1">
        <f t="shared" ca="1" si="243"/>
        <v>3</v>
      </c>
      <c r="I344" s="1">
        <f t="shared" ca="1" si="235"/>
        <v>2</v>
      </c>
      <c r="J344" s="1">
        <f t="shared" ca="1" si="244"/>
        <v>18132</v>
      </c>
      <c r="K344" s="1">
        <f t="shared" ca="1" si="245"/>
        <v>4</v>
      </c>
      <c r="L344" s="1" t="str">
        <f t="shared" ca="1" si="246"/>
        <v>Sarvoday Nagar</v>
      </c>
      <c r="M344" s="1">
        <f t="shared" ca="1" si="272"/>
        <v>108792</v>
      </c>
      <c r="N344" s="1">
        <f t="shared" ca="1" si="247"/>
        <v>5699.093639298173</v>
      </c>
      <c r="O344" s="1">
        <f t="shared" ca="1" si="273"/>
        <v>25555.210277187667</v>
      </c>
      <c r="P344" s="1">
        <f t="shared" ca="1" si="248"/>
        <v>20755</v>
      </c>
      <c r="Q344" s="1">
        <f t="shared" ca="1" si="274"/>
        <v>6863.8615815770981</v>
      </c>
      <c r="R344">
        <f t="shared" ca="1" si="275"/>
        <v>16595.661227292494</v>
      </c>
      <c r="S344" s="1">
        <f t="shared" ca="1" si="276"/>
        <v>150942.87150448016</v>
      </c>
      <c r="T344" s="1">
        <f t="shared" ca="1" si="277"/>
        <v>33317.955220875272</v>
      </c>
      <c r="U344" s="1">
        <f t="shared" ca="1" si="278"/>
        <v>117624.91628360489</v>
      </c>
      <c r="X344" s="33">
        <f t="shared" ca="1" si="250"/>
        <v>0</v>
      </c>
      <c r="Y344" s="33">
        <f t="shared" ca="1" si="251"/>
        <v>1</v>
      </c>
      <c r="Z344" s="33"/>
      <c r="AA344" s="33"/>
      <c r="AO344" s="33">
        <f t="shared" ca="1" si="252"/>
        <v>0</v>
      </c>
      <c r="AP344" s="33">
        <f t="shared" ca="1" si="253"/>
        <v>0</v>
      </c>
      <c r="AQ344" s="33">
        <f t="shared" ca="1" si="254"/>
        <v>0</v>
      </c>
      <c r="AR344" s="33">
        <f t="shared" ca="1" si="255"/>
        <v>0</v>
      </c>
      <c r="AS344" s="33">
        <f t="shared" ca="1" si="256"/>
        <v>0</v>
      </c>
      <c r="AT344" s="34">
        <f t="shared" ca="1" si="257"/>
        <v>0</v>
      </c>
      <c r="AU344" s="33"/>
      <c r="AV344" s="1"/>
      <c r="AW344" s="1"/>
      <c r="AX344" s="1"/>
      <c r="AY344" s="1"/>
      <c r="AZ344" s="1"/>
      <c r="BD344" s="34">
        <f ca="1">Table1[[#This Row],[Car Value]]/Table1[[#This Row],[Cars]]</f>
        <v>12777.605138593834</v>
      </c>
      <c r="BG344" s="34">
        <f t="shared" ca="1" si="258"/>
        <v>0</v>
      </c>
      <c r="BN344" s="16">
        <f ca="1">Table1[[#This Row],[Mortage Value]]/Table1[[#This Row],[Value of House]]</f>
        <v>5.2385227216138808E-2</v>
      </c>
      <c r="BO344" s="1">
        <f t="shared" ca="1" si="249"/>
        <v>1</v>
      </c>
      <c r="BP344" s="1"/>
      <c r="BS344" s="33">
        <f t="shared" ca="1" si="267"/>
        <v>0</v>
      </c>
      <c r="BT344" s="33">
        <f t="shared" ca="1" si="268"/>
        <v>0</v>
      </c>
      <c r="BU344" s="33">
        <f t="shared" ca="1" si="269"/>
        <v>0</v>
      </c>
      <c r="BV344" s="33">
        <f t="shared" ca="1" si="279"/>
        <v>0</v>
      </c>
      <c r="BW344" s="33">
        <f t="shared" ca="1" si="270"/>
        <v>0</v>
      </c>
      <c r="BX344" s="33">
        <f t="shared" ca="1" si="271"/>
        <v>16506</v>
      </c>
      <c r="BZ344" s="33">
        <f t="shared" ca="1" si="259"/>
        <v>0</v>
      </c>
      <c r="CA344" s="33">
        <f t="shared" ca="1" si="260"/>
        <v>0</v>
      </c>
      <c r="CB344" s="33">
        <f t="shared" ca="1" si="261"/>
        <v>0</v>
      </c>
      <c r="CC344" s="33">
        <f t="shared" ca="1" si="262"/>
        <v>0</v>
      </c>
      <c r="CD344" s="33">
        <f t="shared" ca="1" si="263"/>
        <v>0</v>
      </c>
      <c r="CE344" s="34">
        <f t="shared" ca="1" si="264"/>
        <v>0</v>
      </c>
      <c r="CG344" s="33">
        <f t="shared" ca="1" si="266"/>
        <v>1</v>
      </c>
      <c r="CH344" s="7"/>
      <c r="CJ344" s="34">
        <f t="shared" ca="1" si="265"/>
        <v>41</v>
      </c>
    </row>
    <row r="345" spans="1:88" x14ac:dyDescent="0.25">
      <c r="A345" s="1">
        <f t="shared" ca="1" si="236"/>
        <v>2</v>
      </c>
      <c r="B345" s="1" t="str">
        <f t="shared" ca="1" si="237"/>
        <v>Women</v>
      </c>
      <c r="C345" s="1">
        <f t="shared" ca="1" si="238"/>
        <v>26</v>
      </c>
      <c r="D345" s="1">
        <f t="shared" ca="1" si="239"/>
        <v>1</v>
      </c>
      <c r="E345" s="1" t="str">
        <f t="shared" ca="1" si="240"/>
        <v>Health</v>
      </c>
      <c r="F345" s="1">
        <f t="shared" ca="1" si="241"/>
        <v>2</v>
      </c>
      <c r="G345" s="1" t="str">
        <f t="shared" ca="1" si="242"/>
        <v>Civil Engineering</v>
      </c>
      <c r="H345" s="1">
        <f t="shared" ca="1" si="243"/>
        <v>4</v>
      </c>
      <c r="I345" s="1">
        <f t="shared" ca="1" si="235"/>
        <v>2</v>
      </c>
      <c r="J345" s="1">
        <f t="shared" ca="1" si="244"/>
        <v>22863</v>
      </c>
      <c r="K345" s="1">
        <f t="shared" ca="1" si="245"/>
        <v>4</v>
      </c>
      <c r="L345" s="1" t="str">
        <f t="shared" ca="1" si="246"/>
        <v>Sarvoday Nagar</v>
      </c>
      <c r="M345" s="1">
        <f t="shared" ca="1" si="272"/>
        <v>91452</v>
      </c>
      <c r="N345" s="1">
        <f t="shared" ca="1" si="247"/>
        <v>22989.832856782319</v>
      </c>
      <c r="O345" s="1">
        <f t="shared" ca="1" si="273"/>
        <v>32747.121630528203</v>
      </c>
      <c r="P345" s="1">
        <f t="shared" ca="1" si="248"/>
        <v>4493</v>
      </c>
      <c r="Q345" s="1">
        <f t="shared" ca="1" si="274"/>
        <v>24213.735787706621</v>
      </c>
      <c r="R345">
        <f t="shared" ca="1" si="275"/>
        <v>14315.282534061655</v>
      </c>
      <c r="S345" s="1">
        <f t="shared" ca="1" si="276"/>
        <v>138514.40416458985</v>
      </c>
      <c r="T345" s="1">
        <f t="shared" ca="1" si="277"/>
        <v>51696.568644488943</v>
      </c>
      <c r="U345" s="1">
        <f t="shared" ca="1" si="278"/>
        <v>86817.835520100911</v>
      </c>
      <c r="X345" s="33">
        <f t="shared" ca="1" si="250"/>
        <v>1</v>
      </c>
      <c r="Y345" s="33">
        <f t="shared" ca="1" si="251"/>
        <v>0</v>
      </c>
      <c r="Z345" s="33"/>
      <c r="AA345" s="33"/>
      <c r="AO345" s="33">
        <f t="shared" ca="1" si="252"/>
        <v>0</v>
      </c>
      <c r="AP345" s="33">
        <f t="shared" ca="1" si="253"/>
        <v>0</v>
      </c>
      <c r="AQ345" s="33">
        <f t="shared" ca="1" si="254"/>
        <v>0</v>
      </c>
      <c r="AR345" s="33">
        <f t="shared" ca="1" si="255"/>
        <v>1</v>
      </c>
      <c r="AS345" s="33">
        <f t="shared" ca="1" si="256"/>
        <v>0</v>
      </c>
      <c r="AT345" s="34">
        <f t="shared" ca="1" si="257"/>
        <v>0</v>
      </c>
      <c r="AU345" s="33"/>
      <c r="AV345" s="1"/>
      <c r="AW345" s="1"/>
      <c r="AX345" s="1"/>
      <c r="AY345" s="1"/>
      <c r="AZ345" s="1"/>
      <c r="BD345" s="34">
        <f ca="1">Table1[[#This Row],[Car Value]]/Table1[[#This Row],[Cars]]</f>
        <v>16373.560815264102</v>
      </c>
      <c r="BG345" s="34">
        <f t="shared" ca="1" si="258"/>
        <v>0</v>
      </c>
      <c r="BN345" s="16">
        <f ca="1">Table1[[#This Row],[Mortage Value]]/Table1[[#This Row],[Value of House]]</f>
        <v>0.25138687898331713</v>
      </c>
      <c r="BO345" s="1">
        <f t="shared" ca="1" si="249"/>
        <v>0</v>
      </c>
      <c r="BP345" s="1"/>
      <c r="BS345" s="33">
        <f t="shared" ca="1" si="267"/>
        <v>0</v>
      </c>
      <c r="BT345" s="33">
        <f t="shared" ca="1" si="268"/>
        <v>0</v>
      </c>
      <c r="BU345" s="33">
        <f t="shared" ca="1" si="269"/>
        <v>0</v>
      </c>
      <c r="BV345" s="33">
        <f t="shared" ca="1" si="279"/>
        <v>0</v>
      </c>
      <c r="BW345" s="33">
        <f t="shared" ca="1" si="270"/>
        <v>18132</v>
      </c>
      <c r="BX345" s="33">
        <f t="shared" ca="1" si="271"/>
        <v>0</v>
      </c>
      <c r="BZ345" s="33">
        <f t="shared" ca="1" si="259"/>
        <v>0</v>
      </c>
      <c r="CA345" s="33">
        <f t="shared" ca="1" si="260"/>
        <v>0</v>
      </c>
      <c r="CB345" s="33">
        <f t="shared" ca="1" si="261"/>
        <v>0</v>
      </c>
      <c r="CC345" s="33">
        <f t="shared" ca="1" si="262"/>
        <v>18132</v>
      </c>
      <c r="CD345" s="33">
        <f t="shared" ca="1" si="263"/>
        <v>0</v>
      </c>
      <c r="CE345" s="34">
        <f t="shared" ca="1" si="264"/>
        <v>0</v>
      </c>
      <c r="CG345" s="33">
        <f t="shared" ca="1" si="266"/>
        <v>1</v>
      </c>
      <c r="CH345" s="7"/>
      <c r="CJ345" s="34">
        <f t="shared" ca="1" si="265"/>
        <v>45</v>
      </c>
    </row>
    <row r="346" spans="1:88" x14ac:dyDescent="0.25">
      <c r="A346" s="1">
        <f t="shared" ca="1" si="236"/>
        <v>2</v>
      </c>
      <c r="B346" s="1" t="str">
        <f t="shared" ca="1" si="237"/>
        <v>Women</v>
      </c>
      <c r="C346" s="1">
        <f t="shared" ca="1" si="238"/>
        <v>37</v>
      </c>
      <c r="D346" s="1">
        <f t="shared" ca="1" si="239"/>
        <v>1</v>
      </c>
      <c r="E346" s="1" t="str">
        <f t="shared" ca="1" si="240"/>
        <v>Health</v>
      </c>
      <c r="F346" s="1">
        <f t="shared" ca="1" si="241"/>
        <v>4</v>
      </c>
      <c r="G346" s="1" t="str">
        <f t="shared" ca="1" si="242"/>
        <v>IT Engineering</v>
      </c>
      <c r="H346" s="1">
        <f t="shared" ca="1" si="243"/>
        <v>4</v>
      </c>
      <c r="I346" s="1">
        <f t="shared" ca="1" si="235"/>
        <v>2</v>
      </c>
      <c r="J346" s="1">
        <f t="shared" ca="1" si="244"/>
        <v>33026</v>
      </c>
      <c r="K346" s="1">
        <f t="shared" ca="1" si="245"/>
        <v>3</v>
      </c>
      <c r="L346" s="1" t="str">
        <f t="shared" ca="1" si="246"/>
        <v>Nardas Nagar</v>
      </c>
      <c r="M346" s="1">
        <f t="shared" ca="1" si="272"/>
        <v>99078</v>
      </c>
      <c r="N346" s="1">
        <f t="shared" ca="1" si="247"/>
        <v>30378.339885493784</v>
      </c>
      <c r="O346" s="1">
        <f t="shared" ca="1" si="273"/>
        <v>31543.427506111973</v>
      </c>
      <c r="P346" s="1">
        <f t="shared" ca="1" si="248"/>
        <v>22458</v>
      </c>
      <c r="Q346" s="1">
        <f t="shared" ca="1" si="274"/>
        <v>19451.212030063954</v>
      </c>
      <c r="R346">
        <f t="shared" ca="1" si="275"/>
        <v>15688.387866674282</v>
      </c>
      <c r="S346" s="1">
        <f t="shared" ca="1" si="276"/>
        <v>146309.81537278625</v>
      </c>
      <c r="T346" s="1">
        <f t="shared" ca="1" si="277"/>
        <v>72287.551915557735</v>
      </c>
      <c r="U346" s="1">
        <f t="shared" ca="1" si="278"/>
        <v>74022.263457228517</v>
      </c>
      <c r="X346" s="33">
        <f t="shared" ca="1" si="250"/>
        <v>0</v>
      </c>
      <c r="Y346" s="33">
        <f t="shared" ca="1" si="251"/>
        <v>1</v>
      </c>
      <c r="Z346" s="33"/>
      <c r="AA346" s="33"/>
      <c r="AO346" s="33">
        <f t="shared" ca="1" si="252"/>
        <v>0</v>
      </c>
      <c r="AP346" s="33">
        <f t="shared" ca="1" si="253"/>
        <v>0</v>
      </c>
      <c r="AQ346" s="33">
        <f t="shared" ca="1" si="254"/>
        <v>1</v>
      </c>
      <c r="AR346" s="33">
        <f t="shared" ca="1" si="255"/>
        <v>0</v>
      </c>
      <c r="AS346" s="33">
        <f t="shared" ca="1" si="256"/>
        <v>0</v>
      </c>
      <c r="AT346" s="34">
        <f t="shared" ca="1" si="257"/>
        <v>0</v>
      </c>
      <c r="AU346" s="33"/>
      <c r="AV346" s="1"/>
      <c r="AW346" s="1"/>
      <c r="AX346" s="1"/>
      <c r="AY346" s="1"/>
      <c r="AZ346" s="1"/>
      <c r="BD346" s="34">
        <f ca="1">Table1[[#This Row],[Car Value]]/Table1[[#This Row],[Cars]]</f>
        <v>15771.713753055987</v>
      </c>
      <c r="BG346" s="34">
        <f t="shared" ca="1" si="258"/>
        <v>0</v>
      </c>
      <c r="BN346" s="16">
        <f ca="1">Table1[[#This Row],[Mortage Value]]/Table1[[#This Row],[Value of House]]</f>
        <v>0.30661034624733829</v>
      </c>
      <c r="BO346" s="1">
        <f t="shared" ca="1" si="249"/>
        <v>0</v>
      </c>
      <c r="BP346" s="1"/>
      <c r="BS346" s="33">
        <f t="shared" ca="1" si="267"/>
        <v>0</v>
      </c>
      <c r="BT346" s="33">
        <f t="shared" ca="1" si="268"/>
        <v>0</v>
      </c>
      <c r="BU346" s="33">
        <f t="shared" ca="1" si="269"/>
        <v>0</v>
      </c>
      <c r="BV346" s="33">
        <f t="shared" ca="1" si="279"/>
        <v>0</v>
      </c>
      <c r="BW346" s="33">
        <f t="shared" ca="1" si="270"/>
        <v>22863</v>
      </c>
      <c r="BX346" s="33">
        <f t="shared" ca="1" si="271"/>
        <v>0</v>
      </c>
      <c r="BZ346" s="33">
        <f t="shared" ca="1" si="259"/>
        <v>0</v>
      </c>
      <c r="CA346" s="33">
        <f t="shared" ca="1" si="260"/>
        <v>0</v>
      </c>
      <c r="CB346" s="33">
        <f t="shared" ca="1" si="261"/>
        <v>22863</v>
      </c>
      <c r="CC346" s="33">
        <f t="shared" ca="1" si="262"/>
        <v>0</v>
      </c>
      <c r="CD346" s="33">
        <f t="shared" ca="1" si="263"/>
        <v>0</v>
      </c>
      <c r="CE346" s="34">
        <f t="shared" ca="1" si="264"/>
        <v>0</v>
      </c>
      <c r="CG346" s="33">
        <f t="shared" ca="1" si="266"/>
        <v>1</v>
      </c>
      <c r="CH346" s="7"/>
      <c r="CJ346" s="34">
        <f t="shared" ca="1" si="265"/>
        <v>33</v>
      </c>
    </row>
    <row r="347" spans="1:88" x14ac:dyDescent="0.25">
      <c r="A347" s="1">
        <f t="shared" ca="1" si="236"/>
        <v>1</v>
      </c>
      <c r="B347" s="1" t="str">
        <f t="shared" ca="1" si="237"/>
        <v>Men</v>
      </c>
      <c r="C347" s="1">
        <f t="shared" ca="1" si="238"/>
        <v>33</v>
      </c>
      <c r="D347" s="1">
        <f t="shared" ca="1" si="239"/>
        <v>6</v>
      </c>
      <c r="E347" s="1" t="str">
        <f t="shared" ca="1" si="240"/>
        <v>Architecture</v>
      </c>
      <c r="F347" s="1">
        <f t="shared" ca="1" si="241"/>
        <v>4</v>
      </c>
      <c r="G347" s="1" t="str">
        <f t="shared" ca="1" si="242"/>
        <v>IT Engineering</v>
      </c>
      <c r="H347" s="1">
        <f t="shared" ca="1" si="243"/>
        <v>4</v>
      </c>
      <c r="I347" s="1">
        <f t="shared" ca="1" si="235"/>
        <v>1</v>
      </c>
      <c r="J347" s="1">
        <f t="shared" ca="1" si="244"/>
        <v>27312</v>
      </c>
      <c r="K347" s="1">
        <f t="shared" ca="1" si="245"/>
        <v>3</v>
      </c>
      <c r="L347" s="1" t="str">
        <f t="shared" ca="1" si="246"/>
        <v>Nardas Nagar</v>
      </c>
      <c r="M347" s="1">
        <f t="shared" ca="1" si="272"/>
        <v>81936</v>
      </c>
      <c r="N347" s="1">
        <f t="shared" ca="1" si="247"/>
        <v>49213.280601969542</v>
      </c>
      <c r="O347" s="1">
        <f t="shared" ca="1" si="273"/>
        <v>11682.15744204047</v>
      </c>
      <c r="P347" s="1">
        <f t="shared" ca="1" si="248"/>
        <v>7687</v>
      </c>
      <c r="Q347" s="1">
        <f t="shared" ca="1" si="274"/>
        <v>27279.445273130565</v>
      </c>
      <c r="R347">
        <f t="shared" ca="1" si="275"/>
        <v>26338.132940039781</v>
      </c>
      <c r="S347" s="1">
        <f t="shared" ca="1" si="276"/>
        <v>119956.29038208025</v>
      </c>
      <c r="T347" s="1">
        <f t="shared" ca="1" si="277"/>
        <v>84179.725875100106</v>
      </c>
      <c r="U347" s="1">
        <f t="shared" ca="1" si="278"/>
        <v>35776.564506980139</v>
      </c>
      <c r="X347" s="33">
        <f t="shared" ca="1" si="250"/>
        <v>0</v>
      </c>
      <c r="Y347" s="33">
        <f t="shared" ca="1" si="251"/>
        <v>1</v>
      </c>
      <c r="Z347" s="33"/>
      <c r="AA347" s="33"/>
      <c r="AO347" s="33">
        <f t="shared" ca="1" si="252"/>
        <v>0</v>
      </c>
      <c r="AP347" s="33">
        <f t="shared" ca="1" si="253"/>
        <v>0</v>
      </c>
      <c r="AQ347" s="33">
        <f t="shared" ca="1" si="254"/>
        <v>1</v>
      </c>
      <c r="AR347" s="33">
        <f t="shared" ca="1" si="255"/>
        <v>0</v>
      </c>
      <c r="AS347" s="33">
        <f t="shared" ca="1" si="256"/>
        <v>0</v>
      </c>
      <c r="AT347" s="34">
        <f t="shared" ca="1" si="257"/>
        <v>0</v>
      </c>
      <c r="AU347" s="33"/>
      <c r="AV347" s="1"/>
      <c r="AW347" s="1"/>
      <c r="AX347" s="1"/>
      <c r="AY347" s="1"/>
      <c r="AZ347" s="1"/>
      <c r="BD347" s="34">
        <f ca="1">Table1[[#This Row],[Car Value]]/Table1[[#This Row],[Cars]]</f>
        <v>11682.15744204047</v>
      </c>
      <c r="BG347" s="34">
        <f t="shared" ca="1" si="258"/>
        <v>0</v>
      </c>
      <c r="BN347" s="16">
        <f ca="1">Table1[[#This Row],[Mortage Value]]/Table1[[#This Row],[Value of House]]</f>
        <v>0.60063074353116508</v>
      </c>
      <c r="BO347" s="1">
        <f t="shared" ca="1" si="249"/>
        <v>0</v>
      </c>
      <c r="BP347" s="1"/>
      <c r="BS347" s="33">
        <f t="shared" ca="1" si="267"/>
        <v>0</v>
      </c>
      <c r="BT347" s="33">
        <f t="shared" ca="1" si="268"/>
        <v>0</v>
      </c>
      <c r="BU347" s="33">
        <f t="shared" ca="1" si="269"/>
        <v>0</v>
      </c>
      <c r="BV347" s="33">
        <f t="shared" ca="1" si="279"/>
        <v>0</v>
      </c>
      <c r="BW347" s="33">
        <f t="shared" ca="1" si="270"/>
        <v>0</v>
      </c>
      <c r="BX347" s="33">
        <f t="shared" ca="1" si="271"/>
        <v>33026</v>
      </c>
      <c r="BZ347" s="33">
        <f t="shared" ca="1" si="259"/>
        <v>0</v>
      </c>
      <c r="CA347" s="33">
        <f t="shared" ca="1" si="260"/>
        <v>0</v>
      </c>
      <c r="CB347" s="33">
        <f t="shared" ca="1" si="261"/>
        <v>33026</v>
      </c>
      <c r="CC347" s="33">
        <f t="shared" ca="1" si="262"/>
        <v>0</v>
      </c>
      <c r="CD347" s="33">
        <f t="shared" ca="1" si="263"/>
        <v>0</v>
      </c>
      <c r="CE347" s="34">
        <f t="shared" ca="1" si="264"/>
        <v>0</v>
      </c>
      <c r="CG347" s="33">
        <f t="shared" ca="1" si="266"/>
        <v>1</v>
      </c>
      <c r="CH347" s="7"/>
      <c r="CJ347" s="34">
        <f t="shared" ca="1" si="265"/>
        <v>26</v>
      </c>
    </row>
    <row r="348" spans="1:88" x14ac:dyDescent="0.25">
      <c r="A348" s="1">
        <f t="shared" ca="1" si="236"/>
        <v>2</v>
      </c>
      <c r="B348" s="1" t="str">
        <f t="shared" ca="1" si="237"/>
        <v>Women</v>
      </c>
      <c r="C348" s="1">
        <f t="shared" ca="1" si="238"/>
        <v>40</v>
      </c>
      <c r="D348" s="1">
        <f t="shared" ca="1" si="239"/>
        <v>4</v>
      </c>
      <c r="E348" s="1" t="str">
        <f t="shared" ca="1" si="240"/>
        <v>IT</v>
      </c>
      <c r="F348" s="1">
        <f t="shared" ca="1" si="241"/>
        <v>4</v>
      </c>
      <c r="G348" s="1" t="str">
        <f t="shared" ca="1" si="242"/>
        <v>IT Engineering</v>
      </c>
      <c r="H348" s="1">
        <f t="shared" ca="1" si="243"/>
        <v>4</v>
      </c>
      <c r="I348" s="1">
        <f t="shared" ca="1" si="235"/>
        <v>2</v>
      </c>
      <c r="J348" s="1">
        <f t="shared" ca="1" si="244"/>
        <v>22779</v>
      </c>
      <c r="K348" s="1">
        <f t="shared" ca="1" si="245"/>
        <v>7</v>
      </c>
      <c r="L348" s="1" t="str">
        <f t="shared" ca="1" si="246"/>
        <v>Tank Road</v>
      </c>
      <c r="M348" s="1">
        <f t="shared" ca="1" si="272"/>
        <v>136674</v>
      </c>
      <c r="N348" s="1">
        <f t="shared" ca="1" si="247"/>
        <v>129151.29287130442</v>
      </c>
      <c r="O348" s="1">
        <f t="shared" ca="1" si="273"/>
        <v>31576.066559279145</v>
      </c>
      <c r="P348" s="1">
        <f t="shared" ca="1" si="248"/>
        <v>2852</v>
      </c>
      <c r="Q348" s="1">
        <f t="shared" ca="1" si="274"/>
        <v>21865.286232938808</v>
      </c>
      <c r="R348">
        <f t="shared" ca="1" si="275"/>
        <v>12829.479840050608</v>
      </c>
      <c r="S348" s="1">
        <f t="shared" ca="1" si="276"/>
        <v>181079.54639932973</v>
      </c>
      <c r="T348" s="1">
        <f t="shared" ca="1" si="277"/>
        <v>153868.57910424325</v>
      </c>
      <c r="U348" s="1">
        <f t="shared" ca="1" si="278"/>
        <v>27210.967295086477</v>
      </c>
      <c r="X348" s="33">
        <f t="shared" ca="1" si="250"/>
        <v>1</v>
      </c>
      <c r="Y348" s="33">
        <f t="shared" ca="1" si="251"/>
        <v>0</v>
      </c>
      <c r="Z348" s="33"/>
      <c r="AA348" s="33"/>
      <c r="AO348" s="33">
        <f t="shared" ca="1" si="252"/>
        <v>0</v>
      </c>
      <c r="AP348" s="33">
        <f t="shared" ca="1" si="253"/>
        <v>0</v>
      </c>
      <c r="AQ348" s="33">
        <f t="shared" ca="1" si="254"/>
        <v>0</v>
      </c>
      <c r="AR348" s="33">
        <f t="shared" ca="1" si="255"/>
        <v>0</v>
      </c>
      <c r="AS348" s="33">
        <f t="shared" ca="1" si="256"/>
        <v>1</v>
      </c>
      <c r="AT348" s="34">
        <f t="shared" ca="1" si="257"/>
        <v>0</v>
      </c>
      <c r="AU348" s="33"/>
      <c r="AV348" s="1"/>
      <c r="AW348" s="1"/>
      <c r="AX348" s="1"/>
      <c r="AY348" s="1"/>
      <c r="AZ348" s="1"/>
      <c r="BD348" s="34">
        <f ca="1">Table1[[#This Row],[Car Value]]/Table1[[#This Row],[Cars]]</f>
        <v>15788.033279639572</v>
      </c>
      <c r="BG348" s="34">
        <f t="shared" ca="1" si="258"/>
        <v>0</v>
      </c>
      <c r="BN348" s="16">
        <f ca="1">Table1[[#This Row],[Mortage Value]]/Table1[[#This Row],[Value of House]]</f>
        <v>0.94495875493001169</v>
      </c>
      <c r="BO348" s="1">
        <f t="shared" ca="1" si="249"/>
        <v>0</v>
      </c>
      <c r="BP348" s="1"/>
      <c r="BS348" s="33">
        <f t="shared" ca="1" si="267"/>
        <v>0</v>
      </c>
      <c r="BT348" s="33">
        <f t="shared" ca="1" si="268"/>
        <v>0</v>
      </c>
      <c r="BU348" s="33">
        <f t="shared" ca="1" si="269"/>
        <v>0</v>
      </c>
      <c r="BV348" s="33">
        <f t="shared" ca="1" si="279"/>
        <v>0</v>
      </c>
      <c r="BW348" s="33">
        <f t="shared" ca="1" si="270"/>
        <v>0</v>
      </c>
      <c r="BX348" s="33">
        <f t="shared" ca="1" si="271"/>
        <v>27312</v>
      </c>
      <c r="BZ348" s="33">
        <f t="shared" ca="1" si="259"/>
        <v>0</v>
      </c>
      <c r="CA348" s="33">
        <f t="shared" ca="1" si="260"/>
        <v>0</v>
      </c>
      <c r="CB348" s="33">
        <f t="shared" ca="1" si="261"/>
        <v>0</v>
      </c>
      <c r="CC348" s="33">
        <f t="shared" ca="1" si="262"/>
        <v>0</v>
      </c>
      <c r="CD348" s="33">
        <f t="shared" ca="1" si="263"/>
        <v>27312</v>
      </c>
      <c r="CE348" s="34">
        <f t="shared" ca="1" si="264"/>
        <v>0</v>
      </c>
      <c r="CG348" s="33">
        <f t="shared" ca="1" si="266"/>
        <v>1</v>
      </c>
      <c r="CH348" s="7"/>
      <c r="CJ348" s="34">
        <f t="shared" ca="1" si="265"/>
        <v>37</v>
      </c>
    </row>
    <row r="349" spans="1:88" x14ac:dyDescent="0.25">
      <c r="A349" s="1">
        <f t="shared" ca="1" si="236"/>
        <v>2</v>
      </c>
      <c r="B349" s="1" t="str">
        <f t="shared" ca="1" si="237"/>
        <v>Women</v>
      </c>
      <c r="C349" s="1">
        <f t="shared" ca="1" si="238"/>
        <v>41</v>
      </c>
      <c r="D349" s="1">
        <f t="shared" ca="1" si="239"/>
        <v>3</v>
      </c>
      <c r="E349" s="1" t="str">
        <f t="shared" ca="1" si="240"/>
        <v>Teaching</v>
      </c>
      <c r="F349" s="1">
        <f t="shared" ca="1" si="241"/>
        <v>1</v>
      </c>
      <c r="G349" s="1" t="str">
        <f t="shared" ca="1" si="242"/>
        <v>Doctor</v>
      </c>
      <c r="H349" s="1">
        <f t="shared" ca="1" si="243"/>
        <v>3</v>
      </c>
      <c r="I349" s="1">
        <f t="shared" ca="1" si="235"/>
        <v>2</v>
      </c>
      <c r="J349" s="1">
        <f t="shared" ca="1" si="244"/>
        <v>33535</v>
      </c>
      <c r="K349" s="1">
        <f t="shared" ca="1" si="245"/>
        <v>6</v>
      </c>
      <c r="L349" s="1" t="str">
        <f t="shared" ca="1" si="246"/>
        <v>Bhandup Station road</v>
      </c>
      <c r="M349" s="1">
        <f t="shared" ca="1" si="272"/>
        <v>100605</v>
      </c>
      <c r="N349" s="1">
        <f t="shared" ca="1" si="247"/>
        <v>37353.616904123563</v>
      </c>
      <c r="O349" s="1">
        <f t="shared" ca="1" si="273"/>
        <v>11706.694710538384</v>
      </c>
      <c r="P349" s="1">
        <f t="shared" ca="1" si="248"/>
        <v>7658</v>
      </c>
      <c r="Q349" s="1">
        <f t="shared" ca="1" si="274"/>
        <v>30787.785579350711</v>
      </c>
      <c r="R349">
        <f t="shared" ca="1" si="275"/>
        <v>11120.416014208249</v>
      </c>
      <c r="S349" s="1">
        <f t="shared" ca="1" si="276"/>
        <v>123432.11072474664</v>
      </c>
      <c r="T349" s="1">
        <f t="shared" ca="1" si="277"/>
        <v>75799.402483474274</v>
      </c>
      <c r="U349" s="1">
        <f t="shared" ca="1" si="278"/>
        <v>47632.708241272368</v>
      </c>
      <c r="X349" s="33">
        <f t="shared" ca="1" si="250"/>
        <v>0</v>
      </c>
      <c r="Y349" s="33">
        <f t="shared" ca="1" si="251"/>
        <v>1</v>
      </c>
      <c r="Z349" s="33"/>
      <c r="AA349" s="33"/>
      <c r="AO349" s="33">
        <f t="shared" ca="1" si="252"/>
        <v>0</v>
      </c>
      <c r="AP349" s="33">
        <f t="shared" ca="1" si="253"/>
        <v>1</v>
      </c>
      <c r="AQ349" s="33">
        <f t="shared" ca="1" si="254"/>
        <v>0</v>
      </c>
      <c r="AR349" s="33">
        <f t="shared" ca="1" si="255"/>
        <v>0</v>
      </c>
      <c r="AS349" s="33">
        <f t="shared" ca="1" si="256"/>
        <v>0</v>
      </c>
      <c r="AT349" s="34">
        <f t="shared" ca="1" si="257"/>
        <v>0</v>
      </c>
      <c r="AU349" s="33"/>
      <c r="AV349" s="1"/>
      <c r="AW349" s="1"/>
      <c r="AX349" s="1"/>
      <c r="AY349" s="1"/>
      <c r="AZ349" s="1"/>
      <c r="BD349" s="34">
        <f ca="1">Table1[[#This Row],[Car Value]]/Table1[[#This Row],[Cars]]</f>
        <v>5853.3473552691921</v>
      </c>
      <c r="BG349" s="34">
        <f t="shared" ca="1" si="258"/>
        <v>0</v>
      </c>
      <c r="BN349" s="16">
        <f ca="1">Table1[[#This Row],[Mortage Value]]/Table1[[#This Row],[Value of House]]</f>
        <v>0.37128986535583286</v>
      </c>
      <c r="BO349" s="1">
        <f t="shared" ca="1" si="249"/>
        <v>0</v>
      </c>
      <c r="BP349" s="1"/>
      <c r="BS349" s="33">
        <f t="shared" ca="1" si="267"/>
        <v>0</v>
      </c>
      <c r="BT349" s="33">
        <f t="shared" ca="1" si="268"/>
        <v>22779</v>
      </c>
      <c r="BU349" s="33">
        <f t="shared" ca="1" si="269"/>
        <v>0</v>
      </c>
      <c r="BV349" s="33">
        <f t="shared" ca="1" si="279"/>
        <v>0</v>
      </c>
      <c r="BW349" s="33">
        <f t="shared" ca="1" si="270"/>
        <v>0</v>
      </c>
      <c r="BX349" s="33">
        <f t="shared" ca="1" si="271"/>
        <v>0</v>
      </c>
      <c r="BZ349" s="33">
        <f t="shared" ca="1" si="259"/>
        <v>0</v>
      </c>
      <c r="CA349" s="33">
        <f t="shared" ca="1" si="260"/>
        <v>22779</v>
      </c>
      <c r="CB349" s="33">
        <f t="shared" ca="1" si="261"/>
        <v>0</v>
      </c>
      <c r="CC349" s="33">
        <f t="shared" ca="1" si="262"/>
        <v>0</v>
      </c>
      <c r="CD349" s="33">
        <f t="shared" ca="1" si="263"/>
        <v>0</v>
      </c>
      <c r="CE349" s="34">
        <f t="shared" ca="1" si="264"/>
        <v>0</v>
      </c>
      <c r="CG349" s="33">
        <f t="shared" ca="1" si="266"/>
        <v>1</v>
      </c>
      <c r="CH349" s="7"/>
      <c r="CJ349" s="34">
        <f t="shared" ca="1" si="265"/>
        <v>33</v>
      </c>
    </row>
    <row r="350" spans="1:88" x14ac:dyDescent="0.25">
      <c r="A350" s="1">
        <f t="shared" ca="1" si="236"/>
        <v>1</v>
      </c>
      <c r="B350" s="1" t="str">
        <f t="shared" ca="1" si="237"/>
        <v>Men</v>
      </c>
      <c r="C350" s="1">
        <f t="shared" ca="1" si="238"/>
        <v>33</v>
      </c>
      <c r="D350" s="1">
        <f t="shared" ca="1" si="239"/>
        <v>2</v>
      </c>
      <c r="E350" s="1" t="str">
        <f t="shared" ca="1" si="240"/>
        <v>Construction</v>
      </c>
      <c r="F350" s="1">
        <f t="shared" ca="1" si="241"/>
        <v>4</v>
      </c>
      <c r="G350" s="1" t="str">
        <f t="shared" ca="1" si="242"/>
        <v>IT Engineering</v>
      </c>
      <c r="H350" s="1">
        <f t="shared" ca="1" si="243"/>
        <v>1</v>
      </c>
      <c r="I350" s="1">
        <f t="shared" ca="1" si="235"/>
        <v>1</v>
      </c>
      <c r="J350" s="1">
        <f t="shared" ca="1" si="244"/>
        <v>27529</v>
      </c>
      <c r="K350" s="1">
        <f t="shared" ca="1" si="245"/>
        <v>7</v>
      </c>
      <c r="L350" s="1" t="str">
        <f t="shared" ca="1" si="246"/>
        <v>Tank Road</v>
      </c>
      <c r="M350" s="1">
        <f t="shared" ca="1" si="272"/>
        <v>82587</v>
      </c>
      <c r="N350" s="1">
        <f t="shared" ca="1" si="247"/>
        <v>67111.436611153025</v>
      </c>
      <c r="O350" s="1">
        <f t="shared" ca="1" si="273"/>
        <v>22085.400647076644</v>
      </c>
      <c r="P350" s="1">
        <f t="shared" ca="1" si="248"/>
        <v>2216</v>
      </c>
      <c r="Q350" s="1">
        <f t="shared" ca="1" si="274"/>
        <v>38426.397757502185</v>
      </c>
      <c r="R350">
        <f t="shared" ca="1" si="275"/>
        <v>14811.763714672363</v>
      </c>
      <c r="S350" s="1">
        <f t="shared" ca="1" si="276"/>
        <v>119484.164361749</v>
      </c>
      <c r="T350" s="1">
        <f t="shared" ca="1" si="277"/>
        <v>107753.83436865521</v>
      </c>
      <c r="U350" s="1">
        <f t="shared" ca="1" si="278"/>
        <v>11730.329993093794</v>
      </c>
      <c r="X350" s="33">
        <f t="shared" ca="1" si="250"/>
        <v>0</v>
      </c>
      <c r="Y350" s="33">
        <f t="shared" ca="1" si="251"/>
        <v>1</v>
      </c>
      <c r="Z350" s="33"/>
      <c r="AA350" s="33"/>
      <c r="AO350" s="33">
        <f t="shared" ca="1" si="252"/>
        <v>1</v>
      </c>
      <c r="AP350" s="33">
        <f t="shared" ca="1" si="253"/>
        <v>0</v>
      </c>
      <c r="AQ350" s="33">
        <f t="shared" ca="1" si="254"/>
        <v>0</v>
      </c>
      <c r="AR350" s="33">
        <f t="shared" ca="1" si="255"/>
        <v>0</v>
      </c>
      <c r="AS350" s="33">
        <f t="shared" ca="1" si="256"/>
        <v>0</v>
      </c>
      <c r="AT350" s="34">
        <f t="shared" ca="1" si="257"/>
        <v>0</v>
      </c>
      <c r="AU350" s="33"/>
      <c r="AV350" s="1"/>
      <c r="AW350" s="1"/>
      <c r="AX350" s="1"/>
      <c r="AY350" s="1"/>
      <c r="AZ350" s="1"/>
      <c r="BD350" s="34">
        <f ca="1">Table1[[#This Row],[Car Value]]/Table1[[#This Row],[Cars]]</f>
        <v>22085.400647076644</v>
      </c>
      <c r="BG350" s="34">
        <f t="shared" ca="1" si="258"/>
        <v>0</v>
      </c>
      <c r="BN350" s="16">
        <f ca="1">Table1[[#This Row],[Mortage Value]]/Table1[[#This Row],[Value of House]]</f>
        <v>0.81261501944801273</v>
      </c>
      <c r="BO350" s="1">
        <f t="shared" ca="1" si="249"/>
        <v>0</v>
      </c>
      <c r="BP350" s="1"/>
      <c r="BS350" s="33">
        <f t="shared" ca="1" si="267"/>
        <v>0</v>
      </c>
      <c r="BT350" s="33">
        <f t="shared" ca="1" si="268"/>
        <v>0</v>
      </c>
      <c r="BU350" s="33">
        <f t="shared" ca="1" si="269"/>
        <v>0</v>
      </c>
      <c r="BV350" s="33">
        <f t="shared" ca="1" si="279"/>
        <v>33535</v>
      </c>
      <c r="BW350" s="33">
        <f t="shared" ca="1" si="270"/>
        <v>0</v>
      </c>
      <c r="BX350" s="33">
        <f t="shared" ca="1" si="271"/>
        <v>0</v>
      </c>
      <c r="BZ350" s="33">
        <f t="shared" ca="1" si="259"/>
        <v>33535</v>
      </c>
      <c r="CA350" s="33">
        <f t="shared" ca="1" si="260"/>
        <v>0</v>
      </c>
      <c r="CB350" s="33">
        <f t="shared" ca="1" si="261"/>
        <v>0</v>
      </c>
      <c r="CC350" s="33">
        <f t="shared" ca="1" si="262"/>
        <v>0</v>
      </c>
      <c r="CD350" s="33">
        <f t="shared" ca="1" si="263"/>
        <v>0</v>
      </c>
      <c r="CE350" s="34">
        <f t="shared" ca="1" si="264"/>
        <v>0</v>
      </c>
      <c r="CG350" s="33">
        <f t="shared" ca="1" si="266"/>
        <v>1</v>
      </c>
      <c r="CH350" s="7"/>
      <c r="CJ350" s="34">
        <f t="shared" ca="1" si="265"/>
        <v>40</v>
      </c>
    </row>
    <row r="351" spans="1:88" x14ac:dyDescent="0.25">
      <c r="A351" s="1">
        <f t="shared" ca="1" si="236"/>
        <v>1</v>
      </c>
      <c r="B351" s="1" t="str">
        <f t="shared" ca="1" si="237"/>
        <v>Men</v>
      </c>
      <c r="C351" s="1">
        <f t="shared" ca="1" si="238"/>
        <v>28</v>
      </c>
      <c r="D351" s="1">
        <f t="shared" ca="1" si="239"/>
        <v>5</v>
      </c>
      <c r="E351" s="1" t="str">
        <f t="shared" ca="1" si="240"/>
        <v xml:space="preserve">General work </v>
      </c>
      <c r="F351" s="1">
        <f t="shared" ca="1" si="241"/>
        <v>6</v>
      </c>
      <c r="G351" s="1" t="str">
        <f t="shared" ca="1" si="242"/>
        <v>Architech</v>
      </c>
      <c r="H351" s="1">
        <f t="shared" ca="1" si="243"/>
        <v>2</v>
      </c>
      <c r="I351" s="1">
        <f t="shared" ca="1" si="235"/>
        <v>1</v>
      </c>
      <c r="J351" s="1">
        <f t="shared" ca="1" si="244"/>
        <v>27405</v>
      </c>
      <c r="K351" s="1">
        <f t="shared" ca="1" si="245"/>
        <v>3</v>
      </c>
      <c r="L351" s="1" t="str">
        <f t="shared" ca="1" si="246"/>
        <v>Nardas Nagar</v>
      </c>
      <c r="M351" s="1">
        <f t="shared" ca="1" si="272"/>
        <v>82215</v>
      </c>
      <c r="N351" s="1">
        <f t="shared" ca="1" si="247"/>
        <v>59269.832599474481</v>
      </c>
      <c r="O351" s="1">
        <f t="shared" ca="1" si="273"/>
        <v>14339.157281441934</v>
      </c>
      <c r="P351" s="1">
        <f t="shared" ca="1" si="248"/>
        <v>13172</v>
      </c>
      <c r="Q351" s="1">
        <f t="shared" ca="1" si="274"/>
        <v>14873.36755548136</v>
      </c>
      <c r="R351">
        <f t="shared" ca="1" si="275"/>
        <v>9848.5658581497482</v>
      </c>
      <c r="S351" s="1">
        <f t="shared" ca="1" si="276"/>
        <v>106402.72313959169</v>
      </c>
      <c r="T351" s="1">
        <f t="shared" ca="1" si="277"/>
        <v>87315.200154955848</v>
      </c>
      <c r="U351" s="1">
        <f t="shared" ca="1" si="278"/>
        <v>19087.522984635842</v>
      </c>
      <c r="X351" s="33">
        <f t="shared" ca="1" si="250"/>
        <v>1</v>
      </c>
      <c r="Y351" s="33">
        <f t="shared" ca="1" si="251"/>
        <v>0</v>
      </c>
      <c r="Z351" s="33"/>
      <c r="AA351" s="33"/>
      <c r="AO351" s="33">
        <f t="shared" ca="1" si="252"/>
        <v>0</v>
      </c>
      <c r="AP351" s="33">
        <f t="shared" ca="1" si="253"/>
        <v>0</v>
      </c>
      <c r="AQ351" s="33">
        <f t="shared" ca="1" si="254"/>
        <v>0</v>
      </c>
      <c r="AR351" s="33">
        <f t="shared" ca="1" si="255"/>
        <v>1</v>
      </c>
      <c r="AS351" s="33">
        <f t="shared" ca="1" si="256"/>
        <v>0</v>
      </c>
      <c r="AT351" s="34">
        <f t="shared" ca="1" si="257"/>
        <v>0</v>
      </c>
      <c r="AU351" s="33"/>
      <c r="AV351" s="1"/>
      <c r="AW351" s="1"/>
      <c r="AX351" s="1"/>
      <c r="AY351" s="1"/>
      <c r="AZ351" s="1"/>
      <c r="BD351" s="34">
        <f ca="1">Table1[[#This Row],[Car Value]]/Table1[[#This Row],[Cars]]</f>
        <v>14339.157281441934</v>
      </c>
      <c r="BG351" s="34">
        <f t="shared" ca="1" si="258"/>
        <v>0</v>
      </c>
      <c r="BN351" s="16">
        <f ca="1">Table1[[#This Row],[Mortage Value]]/Table1[[#This Row],[Value of House]]</f>
        <v>0.72091263880647671</v>
      </c>
      <c r="BO351" s="1">
        <f t="shared" ca="1" si="249"/>
        <v>0</v>
      </c>
      <c r="BP351" s="1"/>
      <c r="BS351" s="33">
        <f t="shared" ca="1" si="267"/>
        <v>0</v>
      </c>
      <c r="BT351" s="33">
        <f t="shared" ca="1" si="268"/>
        <v>27529</v>
      </c>
      <c r="BU351" s="33">
        <f t="shared" ca="1" si="269"/>
        <v>0</v>
      </c>
      <c r="BV351" s="33">
        <f t="shared" ca="1" si="279"/>
        <v>0</v>
      </c>
      <c r="BW351" s="33">
        <f t="shared" ca="1" si="270"/>
        <v>0</v>
      </c>
      <c r="BX351" s="33">
        <f t="shared" ca="1" si="271"/>
        <v>0</v>
      </c>
      <c r="BZ351" s="33">
        <f t="shared" ca="1" si="259"/>
        <v>0</v>
      </c>
      <c r="CA351" s="33">
        <f t="shared" ca="1" si="260"/>
        <v>0</v>
      </c>
      <c r="CB351" s="33">
        <f t="shared" ca="1" si="261"/>
        <v>0</v>
      </c>
      <c r="CC351" s="33">
        <f t="shared" ca="1" si="262"/>
        <v>27529</v>
      </c>
      <c r="CD351" s="33">
        <f t="shared" ca="1" si="263"/>
        <v>0</v>
      </c>
      <c r="CE351" s="34">
        <f t="shared" ca="1" si="264"/>
        <v>0</v>
      </c>
      <c r="CG351" s="33">
        <f t="shared" ca="1" si="266"/>
        <v>1</v>
      </c>
      <c r="CH351" s="7"/>
      <c r="CJ351" s="34">
        <f t="shared" ca="1" si="265"/>
        <v>41</v>
      </c>
    </row>
    <row r="352" spans="1:88" x14ac:dyDescent="0.25">
      <c r="A352" s="1">
        <f t="shared" ca="1" si="236"/>
        <v>2</v>
      </c>
      <c r="B352" s="1" t="str">
        <f t="shared" ca="1" si="237"/>
        <v>Women</v>
      </c>
      <c r="C352" s="1">
        <f t="shared" ca="1" si="238"/>
        <v>40</v>
      </c>
      <c r="D352" s="1">
        <f t="shared" ca="1" si="239"/>
        <v>3</v>
      </c>
      <c r="E352" s="1" t="str">
        <f t="shared" ca="1" si="240"/>
        <v>Teaching</v>
      </c>
      <c r="F352" s="1">
        <f t="shared" ca="1" si="241"/>
        <v>4</v>
      </c>
      <c r="G352" s="1" t="str">
        <f t="shared" ca="1" si="242"/>
        <v>IT Engineering</v>
      </c>
      <c r="H352" s="1">
        <f t="shared" ca="1" si="243"/>
        <v>2</v>
      </c>
      <c r="I352" s="1">
        <f t="shared" ca="1" si="235"/>
        <v>1</v>
      </c>
      <c r="J352" s="1">
        <f t="shared" ca="1" si="244"/>
        <v>30788</v>
      </c>
      <c r="K352" s="1">
        <f t="shared" ca="1" si="245"/>
        <v>1</v>
      </c>
      <c r="L352" s="1" t="str">
        <f t="shared" ca="1" si="246"/>
        <v>Ganesh Nagar</v>
      </c>
      <c r="M352" s="1">
        <f t="shared" ca="1" si="272"/>
        <v>123152</v>
      </c>
      <c r="N352" s="1">
        <f t="shared" ca="1" si="247"/>
        <v>49476.800842134493</v>
      </c>
      <c r="O352" s="1">
        <f t="shared" ca="1" si="273"/>
        <v>20624.440174349431</v>
      </c>
      <c r="P352" s="1">
        <f t="shared" ca="1" si="248"/>
        <v>14909</v>
      </c>
      <c r="Q352" s="1">
        <f t="shared" ca="1" si="274"/>
        <v>17333.446785063083</v>
      </c>
      <c r="R352">
        <f t="shared" ca="1" si="275"/>
        <v>1341.7774753202293</v>
      </c>
      <c r="S352" s="1">
        <f t="shared" ca="1" si="276"/>
        <v>145118.21764966968</v>
      </c>
      <c r="T352" s="1">
        <f t="shared" ca="1" si="277"/>
        <v>81719.247627197576</v>
      </c>
      <c r="U352" s="1">
        <f t="shared" ca="1" si="278"/>
        <v>63398.970022472102</v>
      </c>
      <c r="X352" s="33">
        <f t="shared" ca="1" si="250"/>
        <v>1</v>
      </c>
      <c r="Y352" s="33">
        <f t="shared" ca="1" si="251"/>
        <v>0</v>
      </c>
      <c r="Z352" s="33"/>
      <c r="AA352" s="33"/>
      <c r="AO352" s="33">
        <f t="shared" ca="1" si="252"/>
        <v>0</v>
      </c>
      <c r="AP352" s="33">
        <f t="shared" ca="1" si="253"/>
        <v>0</v>
      </c>
      <c r="AQ352" s="33">
        <f t="shared" ca="1" si="254"/>
        <v>0</v>
      </c>
      <c r="AR352" s="33">
        <f t="shared" ca="1" si="255"/>
        <v>0</v>
      </c>
      <c r="AS352" s="33">
        <f t="shared" ca="1" si="256"/>
        <v>0</v>
      </c>
      <c r="AT352" s="34">
        <f t="shared" ca="1" si="257"/>
        <v>0</v>
      </c>
      <c r="AU352" s="33"/>
      <c r="AV352" s="1"/>
      <c r="AW352" s="1"/>
      <c r="AX352" s="1"/>
      <c r="AY352" s="1"/>
      <c r="AZ352" s="1"/>
      <c r="BD352" s="34">
        <f ca="1">Table1[[#This Row],[Car Value]]/Table1[[#This Row],[Cars]]</f>
        <v>20624.440174349431</v>
      </c>
      <c r="BG352" s="34">
        <f t="shared" ca="1" si="258"/>
        <v>0</v>
      </c>
      <c r="BN352" s="16">
        <f ca="1">Table1[[#This Row],[Mortage Value]]/Table1[[#This Row],[Value of House]]</f>
        <v>0.40175393694080885</v>
      </c>
      <c r="BO352" s="1">
        <f t="shared" ca="1" si="249"/>
        <v>0</v>
      </c>
      <c r="BP352" s="1"/>
      <c r="BS352" s="33">
        <f t="shared" ca="1" si="267"/>
        <v>0</v>
      </c>
      <c r="BT352" s="33">
        <f t="shared" ca="1" si="268"/>
        <v>0</v>
      </c>
      <c r="BU352" s="33">
        <f t="shared" ca="1" si="269"/>
        <v>0</v>
      </c>
      <c r="BV352" s="33">
        <f t="shared" ca="1" si="279"/>
        <v>0</v>
      </c>
      <c r="BW352" s="33">
        <f t="shared" ca="1" si="270"/>
        <v>0</v>
      </c>
      <c r="BX352" s="33">
        <f t="shared" ca="1" si="271"/>
        <v>27405</v>
      </c>
      <c r="BZ352" s="33">
        <f t="shared" ca="1" si="259"/>
        <v>0</v>
      </c>
      <c r="CA352" s="33">
        <f t="shared" ca="1" si="260"/>
        <v>0</v>
      </c>
      <c r="CB352" s="33">
        <f t="shared" ca="1" si="261"/>
        <v>0</v>
      </c>
      <c r="CC352" s="33">
        <f t="shared" ca="1" si="262"/>
        <v>0</v>
      </c>
      <c r="CD352" s="33">
        <f t="shared" ca="1" si="263"/>
        <v>0</v>
      </c>
      <c r="CE352" s="34">
        <f t="shared" ca="1" si="264"/>
        <v>0</v>
      </c>
      <c r="CG352" s="33">
        <f t="shared" ca="1" si="266"/>
        <v>1</v>
      </c>
      <c r="CH352" s="7"/>
      <c r="CJ352" s="34">
        <f t="shared" ca="1" si="265"/>
        <v>33</v>
      </c>
    </row>
    <row r="353" spans="1:88" x14ac:dyDescent="0.25">
      <c r="A353" s="1">
        <f t="shared" ca="1" si="236"/>
        <v>1</v>
      </c>
      <c r="B353" s="1" t="str">
        <f t="shared" ca="1" si="237"/>
        <v>Men</v>
      </c>
      <c r="C353" s="1">
        <f t="shared" ca="1" si="238"/>
        <v>33</v>
      </c>
      <c r="D353" s="1">
        <f t="shared" ca="1" si="239"/>
        <v>3</v>
      </c>
      <c r="E353" s="1" t="str">
        <f t="shared" ca="1" si="240"/>
        <v>Teaching</v>
      </c>
      <c r="F353" s="1">
        <f t="shared" ca="1" si="241"/>
        <v>3</v>
      </c>
      <c r="G353" s="1" t="str">
        <f t="shared" ca="1" si="242"/>
        <v>B.ED</v>
      </c>
      <c r="H353" s="1">
        <f t="shared" ca="1" si="243"/>
        <v>3</v>
      </c>
      <c r="I353" s="1">
        <f t="shared" ca="1" si="235"/>
        <v>2</v>
      </c>
      <c r="J353" s="1">
        <f t="shared" ca="1" si="244"/>
        <v>21017</v>
      </c>
      <c r="K353" s="1">
        <f t="shared" ca="1" si="245"/>
        <v>6</v>
      </c>
      <c r="L353" s="1" t="str">
        <f t="shared" ca="1" si="246"/>
        <v>Bhandup Station road</v>
      </c>
      <c r="M353" s="1">
        <f t="shared" ca="1" si="272"/>
        <v>84068</v>
      </c>
      <c r="N353" s="1">
        <f t="shared" ca="1" si="247"/>
        <v>19917.67928538577</v>
      </c>
      <c r="O353" s="1">
        <f t="shared" ca="1" si="273"/>
        <v>32681.685808495782</v>
      </c>
      <c r="P353" s="1">
        <f t="shared" ca="1" si="248"/>
        <v>4787</v>
      </c>
      <c r="Q353" s="1">
        <f t="shared" ca="1" si="274"/>
        <v>27420.543508223567</v>
      </c>
      <c r="R353">
        <f t="shared" ca="1" si="275"/>
        <v>3540.7969980069938</v>
      </c>
      <c r="S353" s="1">
        <f t="shared" ca="1" si="276"/>
        <v>120290.48280650277</v>
      </c>
      <c r="T353" s="1">
        <f t="shared" ca="1" si="277"/>
        <v>52125.22279360934</v>
      </c>
      <c r="U353" s="1">
        <f t="shared" ca="1" si="278"/>
        <v>68165.260012893428</v>
      </c>
      <c r="X353" s="33">
        <f t="shared" ca="1" si="250"/>
        <v>0</v>
      </c>
      <c r="Y353" s="33">
        <f t="shared" ca="1" si="251"/>
        <v>1</v>
      </c>
      <c r="Z353" s="33"/>
      <c r="AA353" s="33"/>
      <c r="AO353" s="33">
        <f t="shared" ca="1" si="252"/>
        <v>1</v>
      </c>
      <c r="AP353" s="33">
        <f t="shared" ca="1" si="253"/>
        <v>0</v>
      </c>
      <c r="AQ353" s="33">
        <f t="shared" ca="1" si="254"/>
        <v>0</v>
      </c>
      <c r="AR353" s="33">
        <f t="shared" ca="1" si="255"/>
        <v>0</v>
      </c>
      <c r="AS353" s="33">
        <f t="shared" ca="1" si="256"/>
        <v>0</v>
      </c>
      <c r="AT353" s="34">
        <f t="shared" ca="1" si="257"/>
        <v>0</v>
      </c>
      <c r="AU353" s="33"/>
      <c r="AV353" s="1"/>
      <c r="AW353" s="1"/>
      <c r="AX353" s="1"/>
      <c r="AY353" s="1"/>
      <c r="AZ353" s="1"/>
      <c r="BD353" s="34">
        <f ca="1">Table1[[#This Row],[Car Value]]/Table1[[#This Row],[Cars]]</f>
        <v>16340.842904247891</v>
      </c>
      <c r="BG353" s="34">
        <f t="shared" ca="1" si="258"/>
        <v>0</v>
      </c>
      <c r="BN353" s="16">
        <f ca="1">Table1[[#This Row],[Mortage Value]]/Table1[[#This Row],[Value of House]]</f>
        <v>0.23692343442672326</v>
      </c>
      <c r="BO353" s="1">
        <f t="shared" ca="1" si="249"/>
        <v>0</v>
      </c>
      <c r="BP353" s="1"/>
      <c r="BS353" s="33">
        <f t="shared" ca="1" si="267"/>
        <v>30788</v>
      </c>
      <c r="BT353" s="33">
        <f t="shared" ca="1" si="268"/>
        <v>0</v>
      </c>
      <c r="BU353" s="33">
        <f t="shared" ca="1" si="269"/>
        <v>0</v>
      </c>
      <c r="BV353" s="33">
        <f t="shared" ca="1" si="279"/>
        <v>0</v>
      </c>
      <c r="BW353" s="33">
        <f t="shared" ca="1" si="270"/>
        <v>0</v>
      </c>
      <c r="BX353" s="33">
        <f t="shared" ca="1" si="271"/>
        <v>0</v>
      </c>
      <c r="BZ353" s="33">
        <f t="shared" ca="1" si="259"/>
        <v>30788</v>
      </c>
      <c r="CA353" s="33">
        <f t="shared" ca="1" si="260"/>
        <v>0</v>
      </c>
      <c r="CB353" s="33">
        <f t="shared" ca="1" si="261"/>
        <v>0</v>
      </c>
      <c r="CC353" s="33">
        <f t="shared" ca="1" si="262"/>
        <v>0</v>
      </c>
      <c r="CD353" s="33">
        <f t="shared" ca="1" si="263"/>
        <v>0</v>
      </c>
      <c r="CE353" s="34">
        <f t="shared" ca="1" si="264"/>
        <v>0</v>
      </c>
      <c r="CG353" s="33">
        <f t="shared" ca="1" si="266"/>
        <v>1</v>
      </c>
      <c r="CH353" s="7"/>
      <c r="CJ353" s="34">
        <f t="shared" ca="1" si="265"/>
        <v>28</v>
      </c>
    </row>
    <row r="354" spans="1:88" x14ac:dyDescent="0.25">
      <c r="A354" s="1">
        <f t="shared" ca="1" si="236"/>
        <v>2</v>
      </c>
      <c r="B354" s="1" t="str">
        <f t="shared" ca="1" si="237"/>
        <v>Women</v>
      </c>
      <c r="C354" s="1">
        <f t="shared" ca="1" si="238"/>
        <v>32</v>
      </c>
      <c r="D354" s="1">
        <f t="shared" ca="1" si="239"/>
        <v>4</v>
      </c>
      <c r="E354" s="1" t="str">
        <f t="shared" ca="1" si="240"/>
        <v>IT</v>
      </c>
      <c r="F354" s="1">
        <f t="shared" ca="1" si="241"/>
        <v>6</v>
      </c>
      <c r="G354" s="1" t="str">
        <f t="shared" ca="1" si="242"/>
        <v>Architech</v>
      </c>
      <c r="H354" s="1">
        <f t="shared" ca="1" si="243"/>
        <v>3</v>
      </c>
      <c r="I354" s="1">
        <f t="shared" ca="1" si="235"/>
        <v>1</v>
      </c>
      <c r="J354" s="1">
        <f t="shared" ca="1" si="244"/>
        <v>34557</v>
      </c>
      <c r="K354" s="1">
        <f t="shared" ca="1" si="245"/>
        <v>7</v>
      </c>
      <c r="L354" s="1" t="str">
        <f t="shared" ca="1" si="246"/>
        <v>Tank Road</v>
      </c>
      <c r="M354" s="1">
        <f t="shared" ca="1" si="272"/>
        <v>172785</v>
      </c>
      <c r="N354" s="1">
        <f t="shared" ca="1" si="247"/>
        <v>118794.77933289592</v>
      </c>
      <c r="O354" s="1">
        <f t="shared" ca="1" si="273"/>
        <v>11322.615592035243</v>
      </c>
      <c r="P354" s="1">
        <f t="shared" ca="1" si="248"/>
        <v>856</v>
      </c>
      <c r="Q354" s="1">
        <f t="shared" ca="1" si="274"/>
        <v>59963.607390740683</v>
      </c>
      <c r="R354">
        <f t="shared" ca="1" si="275"/>
        <v>20628.896233789088</v>
      </c>
      <c r="S354" s="1">
        <f t="shared" ca="1" si="276"/>
        <v>204736.51182582433</v>
      </c>
      <c r="T354" s="1">
        <f t="shared" ca="1" si="277"/>
        <v>179614.38672363659</v>
      </c>
      <c r="U354" s="1">
        <f t="shared" ca="1" si="278"/>
        <v>25122.12510218774</v>
      </c>
      <c r="X354" s="33">
        <f t="shared" ca="1" si="250"/>
        <v>1</v>
      </c>
      <c r="Y354" s="33">
        <f t="shared" ca="1" si="251"/>
        <v>0</v>
      </c>
      <c r="Z354" s="33"/>
      <c r="AA354" s="33"/>
      <c r="AO354" s="33">
        <f t="shared" ca="1" si="252"/>
        <v>1</v>
      </c>
      <c r="AP354" s="33">
        <f t="shared" ca="1" si="253"/>
        <v>0</v>
      </c>
      <c r="AQ354" s="33">
        <f t="shared" ca="1" si="254"/>
        <v>0</v>
      </c>
      <c r="AR354" s="33">
        <f t="shared" ca="1" si="255"/>
        <v>0</v>
      </c>
      <c r="AS354" s="33">
        <f t="shared" ca="1" si="256"/>
        <v>0</v>
      </c>
      <c r="AT354" s="34">
        <f t="shared" ca="1" si="257"/>
        <v>0</v>
      </c>
      <c r="AU354" s="33"/>
      <c r="AV354" s="1"/>
      <c r="AW354" s="1"/>
      <c r="AX354" s="1"/>
      <c r="AY354" s="1"/>
      <c r="AZ354" s="1"/>
      <c r="BD354" s="34">
        <f ca="1">Table1[[#This Row],[Car Value]]/Table1[[#This Row],[Cars]]</f>
        <v>11322.615592035243</v>
      </c>
      <c r="BG354" s="34">
        <f t="shared" ca="1" si="258"/>
        <v>0</v>
      </c>
      <c r="BN354" s="16">
        <f ca="1">Table1[[#This Row],[Mortage Value]]/Table1[[#This Row],[Value of House]]</f>
        <v>0.68752946918364399</v>
      </c>
      <c r="BO354" s="1">
        <f t="shared" ca="1" si="249"/>
        <v>0</v>
      </c>
      <c r="BP354" s="1"/>
      <c r="BS354" s="33">
        <f t="shared" ca="1" si="267"/>
        <v>0</v>
      </c>
      <c r="BT354" s="33">
        <f t="shared" ca="1" si="268"/>
        <v>0</v>
      </c>
      <c r="BU354" s="33">
        <f t="shared" ca="1" si="269"/>
        <v>0</v>
      </c>
      <c r="BV354" s="33">
        <f t="shared" ca="1" si="279"/>
        <v>21017</v>
      </c>
      <c r="BW354" s="33">
        <f t="shared" ca="1" si="270"/>
        <v>0</v>
      </c>
      <c r="BX354" s="33">
        <f t="shared" ca="1" si="271"/>
        <v>0</v>
      </c>
      <c r="BZ354" s="33">
        <f t="shared" ca="1" si="259"/>
        <v>21017</v>
      </c>
      <c r="CA354" s="33">
        <f t="shared" ca="1" si="260"/>
        <v>0</v>
      </c>
      <c r="CB354" s="33">
        <f t="shared" ca="1" si="261"/>
        <v>0</v>
      </c>
      <c r="CC354" s="33">
        <f t="shared" ca="1" si="262"/>
        <v>0</v>
      </c>
      <c r="CD354" s="33">
        <f t="shared" ca="1" si="263"/>
        <v>0</v>
      </c>
      <c r="CE354" s="34">
        <f t="shared" ca="1" si="264"/>
        <v>0</v>
      </c>
      <c r="CG354" s="33">
        <f t="shared" ca="1" si="266"/>
        <v>1</v>
      </c>
      <c r="CH354" s="7"/>
      <c r="CJ354" s="34">
        <f t="shared" ca="1" si="265"/>
        <v>40</v>
      </c>
    </row>
    <row r="355" spans="1:88" x14ac:dyDescent="0.25">
      <c r="A355" s="1">
        <f t="shared" ca="1" si="236"/>
        <v>1</v>
      </c>
      <c r="B355" s="1" t="str">
        <f t="shared" ca="1" si="237"/>
        <v>Men</v>
      </c>
      <c r="C355" s="1">
        <f t="shared" ca="1" si="238"/>
        <v>41</v>
      </c>
      <c r="D355" s="1">
        <f t="shared" ca="1" si="239"/>
        <v>2</v>
      </c>
      <c r="E355" s="1" t="str">
        <f t="shared" ca="1" si="240"/>
        <v>Construction</v>
      </c>
      <c r="F355" s="1">
        <f t="shared" ca="1" si="241"/>
        <v>5</v>
      </c>
      <c r="G355" s="1" t="str">
        <f t="shared" ca="1" si="242"/>
        <v>Other</v>
      </c>
      <c r="H355" s="1">
        <f t="shared" ca="1" si="243"/>
        <v>0</v>
      </c>
      <c r="I355" s="1">
        <f t="shared" ca="1" si="235"/>
        <v>2</v>
      </c>
      <c r="J355" s="1">
        <f t="shared" ca="1" si="244"/>
        <v>17303</v>
      </c>
      <c r="K355" s="1">
        <f t="shared" ca="1" si="245"/>
        <v>5</v>
      </c>
      <c r="L355" s="1" t="str">
        <f t="shared" ca="1" si="246"/>
        <v>Shivaji Talao</v>
      </c>
      <c r="M355" s="1">
        <f t="shared" ca="1" si="272"/>
        <v>86515</v>
      </c>
      <c r="N355" s="1">
        <f t="shared" ca="1" si="247"/>
        <v>35499.130363265213</v>
      </c>
      <c r="O355" s="1">
        <f t="shared" ca="1" si="273"/>
        <v>30682.643936566375</v>
      </c>
      <c r="P355" s="1">
        <f t="shared" ca="1" si="248"/>
        <v>23687</v>
      </c>
      <c r="Q355" s="1">
        <f t="shared" ca="1" si="274"/>
        <v>28210.421833462198</v>
      </c>
      <c r="R355">
        <f t="shared" ca="1" si="275"/>
        <v>23267.018458018516</v>
      </c>
      <c r="S355" s="1">
        <f t="shared" ca="1" si="276"/>
        <v>140464.66239458488</v>
      </c>
      <c r="T355" s="1">
        <f t="shared" ca="1" si="277"/>
        <v>87396.552196727411</v>
      </c>
      <c r="U355" s="1">
        <f t="shared" ca="1" si="278"/>
        <v>53068.110197857473</v>
      </c>
      <c r="X355" s="33">
        <f t="shared" ca="1" si="250"/>
        <v>0</v>
      </c>
      <c r="Y355" s="33">
        <f t="shared" ca="1" si="251"/>
        <v>1</v>
      </c>
      <c r="Z355" s="33"/>
      <c r="AA355" s="33"/>
      <c r="AO355" s="33">
        <f t="shared" ca="1" si="252"/>
        <v>0</v>
      </c>
      <c r="AP355" s="33">
        <f t="shared" ca="1" si="253"/>
        <v>1</v>
      </c>
      <c r="AQ355" s="33">
        <f t="shared" ca="1" si="254"/>
        <v>0</v>
      </c>
      <c r="AR355" s="33">
        <f t="shared" ca="1" si="255"/>
        <v>0</v>
      </c>
      <c r="AS355" s="33">
        <f t="shared" ca="1" si="256"/>
        <v>0</v>
      </c>
      <c r="AT355" s="34">
        <f t="shared" ca="1" si="257"/>
        <v>0</v>
      </c>
      <c r="AU355" s="33"/>
      <c r="AV355" s="1"/>
      <c r="AW355" s="1"/>
      <c r="AX355" s="1"/>
      <c r="AY355" s="1"/>
      <c r="AZ355" s="1"/>
      <c r="BD355" s="34">
        <f ca="1">Table1[[#This Row],[Car Value]]/Table1[[#This Row],[Cars]]</f>
        <v>15341.321968283188</v>
      </c>
      <c r="BG355" s="34">
        <f t="shared" ca="1" si="258"/>
        <v>0</v>
      </c>
      <c r="BN355" s="16">
        <f ca="1">Table1[[#This Row],[Mortage Value]]/Table1[[#This Row],[Value of House]]</f>
        <v>0.41032341632393471</v>
      </c>
      <c r="BO355" s="1">
        <f t="shared" ca="1" si="249"/>
        <v>0</v>
      </c>
      <c r="BP355" s="1"/>
      <c r="BS355" s="33">
        <f t="shared" ca="1" si="267"/>
        <v>0</v>
      </c>
      <c r="BT355" s="33">
        <f t="shared" ca="1" si="268"/>
        <v>34557</v>
      </c>
      <c r="BU355" s="33">
        <f t="shared" ca="1" si="269"/>
        <v>0</v>
      </c>
      <c r="BV355" s="33">
        <f t="shared" ca="1" si="279"/>
        <v>0</v>
      </c>
      <c r="BW355" s="33">
        <f t="shared" ca="1" si="270"/>
        <v>0</v>
      </c>
      <c r="BX355" s="33">
        <f t="shared" ca="1" si="271"/>
        <v>0</v>
      </c>
      <c r="BZ355" s="33">
        <f t="shared" ca="1" si="259"/>
        <v>0</v>
      </c>
      <c r="CA355" s="33">
        <f t="shared" ca="1" si="260"/>
        <v>34557</v>
      </c>
      <c r="CB355" s="33">
        <f t="shared" ca="1" si="261"/>
        <v>0</v>
      </c>
      <c r="CC355" s="33">
        <f t="shared" ca="1" si="262"/>
        <v>0</v>
      </c>
      <c r="CD355" s="33">
        <f t="shared" ca="1" si="263"/>
        <v>0</v>
      </c>
      <c r="CE355" s="34">
        <f t="shared" ca="1" si="264"/>
        <v>0</v>
      </c>
      <c r="CG355" s="33">
        <f t="shared" ca="1" si="266"/>
        <v>1</v>
      </c>
      <c r="CH355" s="7"/>
      <c r="CJ355" s="34">
        <f t="shared" ca="1" si="265"/>
        <v>33</v>
      </c>
    </row>
    <row r="356" spans="1:88" x14ac:dyDescent="0.25">
      <c r="A356" s="1">
        <f t="shared" ca="1" si="236"/>
        <v>2</v>
      </c>
      <c r="B356" s="1" t="str">
        <f t="shared" ca="1" si="237"/>
        <v>Women</v>
      </c>
      <c r="C356" s="1">
        <f t="shared" ca="1" si="238"/>
        <v>43</v>
      </c>
      <c r="D356" s="1">
        <f t="shared" ca="1" si="239"/>
        <v>1</v>
      </c>
      <c r="E356" s="1" t="str">
        <f t="shared" ca="1" si="240"/>
        <v>Health</v>
      </c>
      <c r="F356" s="1">
        <f t="shared" ca="1" si="241"/>
        <v>1</v>
      </c>
      <c r="G356" s="1" t="str">
        <f t="shared" ca="1" si="242"/>
        <v>Doctor</v>
      </c>
      <c r="H356" s="1">
        <f t="shared" ca="1" si="243"/>
        <v>2</v>
      </c>
      <c r="I356" s="1">
        <f t="shared" ca="1" si="235"/>
        <v>2</v>
      </c>
      <c r="J356" s="1">
        <f t="shared" ca="1" si="244"/>
        <v>18334</v>
      </c>
      <c r="K356" s="1">
        <f t="shared" ca="1" si="245"/>
        <v>6</v>
      </c>
      <c r="L356" s="1" t="str">
        <f t="shared" ca="1" si="246"/>
        <v>Bhandup Station road</v>
      </c>
      <c r="M356" s="1">
        <f t="shared" ca="1" si="272"/>
        <v>91670</v>
      </c>
      <c r="N356" s="1">
        <f t="shared" ca="1" si="247"/>
        <v>45047.13650846923</v>
      </c>
      <c r="O356" s="1">
        <f t="shared" ca="1" si="273"/>
        <v>5057.068967831513</v>
      </c>
      <c r="P356" s="1">
        <f t="shared" ca="1" si="248"/>
        <v>1507</v>
      </c>
      <c r="Q356" s="1">
        <f t="shared" ca="1" si="274"/>
        <v>31309.529488379336</v>
      </c>
      <c r="R356">
        <f t="shared" ca="1" si="275"/>
        <v>17285.033591278465</v>
      </c>
      <c r="S356" s="1">
        <f t="shared" ca="1" si="276"/>
        <v>114012.10255910998</v>
      </c>
      <c r="T356" s="1">
        <f t="shared" ca="1" si="277"/>
        <v>77863.665996848562</v>
      </c>
      <c r="U356" s="1">
        <f t="shared" ca="1" si="278"/>
        <v>36148.436562261413</v>
      </c>
      <c r="X356" s="33">
        <f t="shared" ca="1" si="250"/>
        <v>1</v>
      </c>
      <c r="Y356" s="33">
        <f t="shared" ca="1" si="251"/>
        <v>0</v>
      </c>
      <c r="Z356" s="33"/>
      <c r="AA356" s="33"/>
      <c r="AO356" s="33">
        <f t="shared" ca="1" si="252"/>
        <v>0</v>
      </c>
      <c r="AP356" s="33">
        <f t="shared" ca="1" si="253"/>
        <v>0</v>
      </c>
      <c r="AQ356" s="33">
        <f t="shared" ca="1" si="254"/>
        <v>0</v>
      </c>
      <c r="AR356" s="33">
        <f t="shared" ca="1" si="255"/>
        <v>1</v>
      </c>
      <c r="AS356" s="33">
        <f t="shared" ca="1" si="256"/>
        <v>0</v>
      </c>
      <c r="AT356" s="34">
        <f t="shared" ca="1" si="257"/>
        <v>0</v>
      </c>
      <c r="AU356" s="33"/>
      <c r="AV356" s="1"/>
      <c r="AW356" s="1"/>
      <c r="AX356" s="1"/>
      <c r="AY356" s="1"/>
      <c r="AZ356" s="1"/>
      <c r="BD356" s="34">
        <f ca="1">Table1[[#This Row],[Car Value]]/Table1[[#This Row],[Cars]]</f>
        <v>2528.5344839157565</v>
      </c>
      <c r="BG356" s="34">
        <f t="shared" ca="1" si="258"/>
        <v>0</v>
      </c>
      <c r="BN356" s="16">
        <f ca="1">Table1[[#This Row],[Mortage Value]]/Table1[[#This Row],[Value of House]]</f>
        <v>0.49140543807646153</v>
      </c>
      <c r="BO356" s="1">
        <f t="shared" ca="1" si="249"/>
        <v>0</v>
      </c>
      <c r="BP356" s="1"/>
      <c r="BS356" s="33">
        <f t="shared" ca="1" si="267"/>
        <v>0</v>
      </c>
      <c r="BT356" s="33">
        <f t="shared" ca="1" si="268"/>
        <v>0</v>
      </c>
      <c r="BU356" s="33">
        <f t="shared" ca="1" si="269"/>
        <v>17303</v>
      </c>
      <c r="BV356" s="33">
        <f t="shared" ca="1" si="279"/>
        <v>0</v>
      </c>
      <c r="BW356" s="33">
        <f t="shared" ca="1" si="270"/>
        <v>0</v>
      </c>
      <c r="BX356" s="33">
        <f t="shared" ca="1" si="271"/>
        <v>0</v>
      </c>
      <c r="BZ356" s="33">
        <f t="shared" ca="1" si="259"/>
        <v>0</v>
      </c>
      <c r="CA356" s="33">
        <f t="shared" ca="1" si="260"/>
        <v>0</v>
      </c>
      <c r="CB356" s="33">
        <f t="shared" ca="1" si="261"/>
        <v>0</v>
      </c>
      <c r="CC356" s="33">
        <f t="shared" ca="1" si="262"/>
        <v>17303</v>
      </c>
      <c r="CD356" s="33">
        <f t="shared" ca="1" si="263"/>
        <v>0</v>
      </c>
      <c r="CE356" s="34">
        <f t="shared" ca="1" si="264"/>
        <v>0</v>
      </c>
      <c r="CG356" s="33">
        <f t="shared" ca="1" si="266"/>
        <v>1</v>
      </c>
      <c r="CH356" s="7"/>
      <c r="CJ356" s="34">
        <f t="shared" ca="1" si="265"/>
        <v>32</v>
      </c>
    </row>
    <row r="357" spans="1:88" x14ac:dyDescent="0.25">
      <c r="A357" s="1">
        <f t="shared" ca="1" si="236"/>
        <v>1</v>
      </c>
      <c r="B357" s="1" t="str">
        <f t="shared" ca="1" si="237"/>
        <v>Men</v>
      </c>
      <c r="C357" s="1">
        <f t="shared" ca="1" si="238"/>
        <v>45</v>
      </c>
      <c r="D357" s="1">
        <f t="shared" ca="1" si="239"/>
        <v>5</v>
      </c>
      <c r="E357" s="1" t="str">
        <f t="shared" ca="1" si="240"/>
        <v xml:space="preserve">General work </v>
      </c>
      <c r="F357" s="1">
        <f t="shared" ca="1" si="241"/>
        <v>5</v>
      </c>
      <c r="G357" s="1" t="str">
        <f t="shared" ca="1" si="242"/>
        <v>Other</v>
      </c>
      <c r="H357" s="1">
        <f t="shared" ca="1" si="243"/>
        <v>2</v>
      </c>
      <c r="I357" s="1">
        <f t="shared" ca="1" si="235"/>
        <v>1</v>
      </c>
      <c r="J357" s="1">
        <f t="shared" ca="1" si="244"/>
        <v>25167</v>
      </c>
      <c r="K357" s="1">
        <f t="shared" ca="1" si="245"/>
        <v>2</v>
      </c>
      <c r="L357" s="1" t="str">
        <f t="shared" ca="1" si="246"/>
        <v>Tembhipada Road</v>
      </c>
      <c r="M357" s="1">
        <f t="shared" ca="1" si="272"/>
        <v>100668</v>
      </c>
      <c r="N357" s="1">
        <f t="shared" ca="1" si="247"/>
        <v>49337.313331460071</v>
      </c>
      <c r="O357" s="1">
        <f t="shared" ca="1" si="273"/>
        <v>610.03842194546485</v>
      </c>
      <c r="P357" s="1">
        <f t="shared" ca="1" si="248"/>
        <v>581</v>
      </c>
      <c r="Q357" s="1">
        <f t="shared" ca="1" si="274"/>
        <v>8682.0820720560514</v>
      </c>
      <c r="R357">
        <f t="shared" ca="1" si="275"/>
        <v>634.43929636654525</v>
      </c>
      <c r="S357" s="1">
        <f t="shared" ca="1" si="276"/>
        <v>101912.47771831202</v>
      </c>
      <c r="T357" s="1">
        <f t="shared" ca="1" si="277"/>
        <v>58600.395403516122</v>
      </c>
      <c r="U357" s="1">
        <f t="shared" ca="1" si="278"/>
        <v>43312.082314795894</v>
      </c>
      <c r="X357" s="33">
        <f t="shared" ca="1" si="250"/>
        <v>0</v>
      </c>
      <c r="Y357" s="33">
        <f t="shared" ca="1" si="251"/>
        <v>1</v>
      </c>
      <c r="Z357" s="33"/>
      <c r="AA357" s="33"/>
      <c r="AO357" s="33">
        <f t="shared" ca="1" si="252"/>
        <v>0</v>
      </c>
      <c r="AP357" s="33">
        <f t="shared" ca="1" si="253"/>
        <v>0</v>
      </c>
      <c r="AQ357" s="33">
        <f t="shared" ca="1" si="254"/>
        <v>1</v>
      </c>
      <c r="AR357" s="33">
        <f t="shared" ca="1" si="255"/>
        <v>0</v>
      </c>
      <c r="AS357" s="33">
        <f t="shared" ca="1" si="256"/>
        <v>0</v>
      </c>
      <c r="AT357" s="34">
        <f t="shared" ca="1" si="257"/>
        <v>0</v>
      </c>
      <c r="AU357" s="33"/>
      <c r="AV357" s="1"/>
      <c r="AW357" s="1"/>
      <c r="AX357" s="1"/>
      <c r="AY357" s="1"/>
      <c r="AZ357" s="1"/>
      <c r="BD357" s="34">
        <f ca="1">Table1[[#This Row],[Car Value]]/Table1[[#This Row],[Cars]]</f>
        <v>610.03842194546485</v>
      </c>
      <c r="BG357" s="34">
        <f t="shared" ca="1" si="258"/>
        <v>0</v>
      </c>
      <c r="BN357" s="16">
        <f ca="1">Table1[[#This Row],[Mortage Value]]/Table1[[#This Row],[Value of House]]</f>
        <v>0.49009927018973332</v>
      </c>
      <c r="BO357" s="1">
        <f t="shared" ca="1" si="249"/>
        <v>0</v>
      </c>
      <c r="BP357" s="1"/>
      <c r="BS357" s="33">
        <f t="shared" ca="1" si="267"/>
        <v>0</v>
      </c>
      <c r="BT357" s="33">
        <f t="shared" ca="1" si="268"/>
        <v>0</v>
      </c>
      <c r="BU357" s="33">
        <f t="shared" ca="1" si="269"/>
        <v>0</v>
      </c>
      <c r="BV357" s="33">
        <f t="shared" ca="1" si="279"/>
        <v>18334</v>
      </c>
      <c r="BW357" s="33">
        <f t="shared" ca="1" si="270"/>
        <v>0</v>
      </c>
      <c r="BX357" s="33">
        <f t="shared" ca="1" si="271"/>
        <v>0</v>
      </c>
      <c r="BZ357" s="33">
        <f t="shared" ca="1" si="259"/>
        <v>0</v>
      </c>
      <c r="CA357" s="33">
        <f t="shared" ca="1" si="260"/>
        <v>0</v>
      </c>
      <c r="CB357" s="33">
        <f t="shared" ca="1" si="261"/>
        <v>18334</v>
      </c>
      <c r="CC357" s="33">
        <f t="shared" ca="1" si="262"/>
        <v>0</v>
      </c>
      <c r="CD357" s="33">
        <f t="shared" ca="1" si="263"/>
        <v>0</v>
      </c>
      <c r="CE357" s="34">
        <f t="shared" ca="1" si="264"/>
        <v>0</v>
      </c>
      <c r="CG357" s="33">
        <f t="shared" ca="1" si="266"/>
        <v>1</v>
      </c>
      <c r="CH357" s="7"/>
      <c r="CJ357" s="34">
        <f t="shared" ca="1" si="265"/>
        <v>41</v>
      </c>
    </row>
    <row r="358" spans="1:88" x14ac:dyDescent="0.25">
      <c r="A358" s="1">
        <f t="shared" ca="1" si="236"/>
        <v>1</v>
      </c>
      <c r="B358" s="1" t="str">
        <f t="shared" ca="1" si="237"/>
        <v>Men</v>
      </c>
      <c r="C358" s="1">
        <f t="shared" ca="1" si="238"/>
        <v>40</v>
      </c>
      <c r="D358" s="1">
        <f t="shared" ca="1" si="239"/>
        <v>6</v>
      </c>
      <c r="E358" s="1" t="str">
        <f t="shared" ca="1" si="240"/>
        <v>Architecture</v>
      </c>
      <c r="F358" s="1">
        <f t="shared" ca="1" si="241"/>
        <v>4</v>
      </c>
      <c r="G358" s="1" t="str">
        <f t="shared" ca="1" si="242"/>
        <v>IT Engineering</v>
      </c>
      <c r="H358" s="1">
        <f t="shared" ca="1" si="243"/>
        <v>3</v>
      </c>
      <c r="I358" s="1">
        <f t="shared" ca="1" si="235"/>
        <v>1</v>
      </c>
      <c r="J358" s="1">
        <f t="shared" ca="1" si="244"/>
        <v>31378</v>
      </c>
      <c r="K358" s="1">
        <f t="shared" ca="1" si="245"/>
        <v>4</v>
      </c>
      <c r="L358" s="1" t="str">
        <f t="shared" ca="1" si="246"/>
        <v>Sarvoday Nagar</v>
      </c>
      <c r="M358" s="1">
        <f t="shared" ca="1" si="272"/>
        <v>156890</v>
      </c>
      <c r="N358" s="1">
        <f t="shared" ca="1" si="247"/>
        <v>125958.8162585816</v>
      </c>
      <c r="O358" s="1">
        <f t="shared" ca="1" si="273"/>
        <v>12160.745093475287</v>
      </c>
      <c r="P358" s="1">
        <f t="shared" ca="1" si="248"/>
        <v>1093</v>
      </c>
      <c r="Q358" s="1">
        <f t="shared" ca="1" si="274"/>
        <v>50426.804814951989</v>
      </c>
      <c r="R358">
        <f t="shared" ca="1" si="275"/>
        <v>11113.187268833182</v>
      </c>
      <c r="S358" s="1">
        <f t="shared" ca="1" si="276"/>
        <v>180163.93236230849</v>
      </c>
      <c r="T358" s="1">
        <f t="shared" ca="1" si="277"/>
        <v>177478.62107353361</v>
      </c>
      <c r="U358" s="1">
        <f t="shared" ca="1" si="278"/>
        <v>2685.3112887748866</v>
      </c>
      <c r="X358" s="33">
        <f t="shared" ca="1" si="250"/>
        <v>1</v>
      </c>
      <c r="Y358" s="33">
        <f t="shared" ca="1" si="251"/>
        <v>0</v>
      </c>
      <c r="Z358" s="33"/>
      <c r="AA358" s="33"/>
      <c r="AO358" s="33">
        <f t="shared" ca="1" si="252"/>
        <v>0</v>
      </c>
      <c r="AP358" s="33">
        <f t="shared" ca="1" si="253"/>
        <v>0</v>
      </c>
      <c r="AQ358" s="33">
        <f t="shared" ca="1" si="254"/>
        <v>0</v>
      </c>
      <c r="AR358" s="33">
        <f t="shared" ca="1" si="255"/>
        <v>0</v>
      </c>
      <c r="AS358" s="33">
        <f t="shared" ca="1" si="256"/>
        <v>0</v>
      </c>
      <c r="AT358" s="34">
        <f t="shared" ca="1" si="257"/>
        <v>0</v>
      </c>
      <c r="AU358" s="33"/>
      <c r="AV358" s="1"/>
      <c r="AW358" s="1"/>
      <c r="AX358" s="1"/>
      <c r="AY358" s="1"/>
      <c r="AZ358" s="1"/>
      <c r="BD358" s="34">
        <f ca="1">Table1[[#This Row],[Car Value]]/Table1[[#This Row],[Cars]]</f>
        <v>12160.745093475287</v>
      </c>
      <c r="BG358" s="34">
        <f t="shared" ca="1" si="258"/>
        <v>0</v>
      </c>
      <c r="BN358" s="16">
        <f ca="1">Table1[[#This Row],[Mortage Value]]/Table1[[#This Row],[Value of House]]</f>
        <v>0.80284795881561355</v>
      </c>
      <c r="BO358" s="1">
        <f t="shared" ca="1" si="249"/>
        <v>0</v>
      </c>
      <c r="BP358" s="1"/>
      <c r="BS358" s="33">
        <f t="shared" ca="1" si="267"/>
        <v>0</v>
      </c>
      <c r="BT358" s="33">
        <f t="shared" ca="1" si="268"/>
        <v>0</v>
      </c>
      <c r="BU358" s="33">
        <f t="shared" ca="1" si="269"/>
        <v>0</v>
      </c>
      <c r="BV358" s="33">
        <f t="shared" ca="1" si="279"/>
        <v>0</v>
      </c>
      <c r="BW358" s="33">
        <f t="shared" ca="1" si="270"/>
        <v>0</v>
      </c>
      <c r="BX358" s="33">
        <f t="shared" ca="1" si="271"/>
        <v>0</v>
      </c>
      <c r="BZ358" s="33">
        <f t="shared" ca="1" si="259"/>
        <v>0</v>
      </c>
      <c r="CA358" s="33">
        <f t="shared" ca="1" si="260"/>
        <v>0</v>
      </c>
      <c r="CB358" s="33">
        <f t="shared" ca="1" si="261"/>
        <v>0</v>
      </c>
      <c r="CC358" s="33">
        <f t="shared" ca="1" si="262"/>
        <v>0</v>
      </c>
      <c r="CD358" s="33">
        <f t="shared" ca="1" si="263"/>
        <v>0</v>
      </c>
      <c r="CE358" s="34">
        <f t="shared" ca="1" si="264"/>
        <v>0</v>
      </c>
      <c r="CG358" s="33">
        <f t="shared" ca="1" si="266"/>
        <v>1</v>
      </c>
      <c r="CH358" s="7"/>
      <c r="CJ358" s="34">
        <f t="shared" ca="1" si="265"/>
        <v>43</v>
      </c>
    </row>
    <row r="359" spans="1:88" x14ac:dyDescent="0.25">
      <c r="A359" s="1">
        <f t="shared" ca="1" si="236"/>
        <v>1</v>
      </c>
      <c r="B359" s="1" t="str">
        <f t="shared" ca="1" si="237"/>
        <v>Men</v>
      </c>
      <c r="C359" s="1">
        <f t="shared" ca="1" si="238"/>
        <v>32</v>
      </c>
      <c r="D359" s="1">
        <f t="shared" ca="1" si="239"/>
        <v>1</v>
      </c>
      <c r="E359" s="1" t="str">
        <f t="shared" ca="1" si="240"/>
        <v>Health</v>
      </c>
      <c r="F359" s="1">
        <f t="shared" ca="1" si="241"/>
        <v>1</v>
      </c>
      <c r="G359" s="1" t="str">
        <f t="shared" ca="1" si="242"/>
        <v>Doctor</v>
      </c>
      <c r="H359" s="1">
        <f t="shared" ca="1" si="243"/>
        <v>1</v>
      </c>
      <c r="I359" s="1">
        <f t="shared" ca="1" si="235"/>
        <v>1</v>
      </c>
      <c r="J359" s="1">
        <f t="shared" ca="1" si="244"/>
        <v>16656</v>
      </c>
      <c r="K359" s="1">
        <f t="shared" ca="1" si="245"/>
        <v>4</v>
      </c>
      <c r="L359" s="1" t="str">
        <f t="shared" ca="1" si="246"/>
        <v>Sarvoday Nagar</v>
      </c>
      <c r="M359" s="1">
        <f t="shared" ca="1" si="272"/>
        <v>66624</v>
      </c>
      <c r="N359" s="1">
        <f t="shared" ca="1" si="247"/>
        <v>59354.280740764028</v>
      </c>
      <c r="O359" s="1">
        <f t="shared" ca="1" si="273"/>
        <v>1146.8553697713025</v>
      </c>
      <c r="P359" s="1">
        <f t="shared" ca="1" si="248"/>
        <v>313</v>
      </c>
      <c r="Q359" s="1">
        <f t="shared" ca="1" si="274"/>
        <v>5069.6007342942949</v>
      </c>
      <c r="R359">
        <f t="shared" ca="1" si="275"/>
        <v>20711.620815028913</v>
      </c>
      <c r="S359" s="1">
        <f t="shared" ca="1" si="276"/>
        <v>88482.476184800224</v>
      </c>
      <c r="T359" s="1">
        <f t="shared" ca="1" si="277"/>
        <v>64736.881475058326</v>
      </c>
      <c r="U359" s="1">
        <f t="shared" ca="1" si="278"/>
        <v>23745.594709741898</v>
      </c>
      <c r="X359" s="33">
        <f t="shared" ca="1" si="250"/>
        <v>1</v>
      </c>
      <c r="Y359" s="33">
        <f t="shared" ca="1" si="251"/>
        <v>0</v>
      </c>
      <c r="Z359" s="33"/>
      <c r="AA359" s="33"/>
      <c r="AO359" s="33">
        <f t="shared" ca="1" si="252"/>
        <v>0</v>
      </c>
      <c r="AP359" s="33">
        <f t="shared" ca="1" si="253"/>
        <v>0</v>
      </c>
      <c r="AQ359" s="33">
        <f t="shared" ca="1" si="254"/>
        <v>0</v>
      </c>
      <c r="AR359" s="33">
        <f t="shared" ca="1" si="255"/>
        <v>0</v>
      </c>
      <c r="AS359" s="33">
        <f t="shared" ca="1" si="256"/>
        <v>1</v>
      </c>
      <c r="AT359" s="34">
        <f t="shared" ca="1" si="257"/>
        <v>0</v>
      </c>
      <c r="AU359" s="33"/>
      <c r="AV359" s="1"/>
      <c r="AW359" s="1"/>
      <c r="AX359" s="1"/>
      <c r="AY359" s="1"/>
      <c r="AZ359" s="1"/>
      <c r="BD359" s="34">
        <f ca="1">Table1[[#This Row],[Car Value]]/Table1[[#This Row],[Cars]]</f>
        <v>1146.8553697713025</v>
      </c>
      <c r="BG359" s="34">
        <f t="shared" ca="1" si="258"/>
        <v>0</v>
      </c>
      <c r="BN359" s="16">
        <f ca="1">Table1[[#This Row],[Mortage Value]]/Table1[[#This Row],[Value of House]]</f>
        <v>0.89088437711281265</v>
      </c>
      <c r="BO359" s="1">
        <f t="shared" ca="1" si="249"/>
        <v>0</v>
      </c>
      <c r="BP359" s="1"/>
      <c r="BS359" s="33">
        <f t="shared" ca="1" si="267"/>
        <v>0</v>
      </c>
      <c r="BT359" s="33">
        <f t="shared" ca="1" si="268"/>
        <v>0</v>
      </c>
      <c r="BU359" s="33">
        <f t="shared" ca="1" si="269"/>
        <v>0</v>
      </c>
      <c r="BV359" s="33">
        <f t="shared" ca="1" si="279"/>
        <v>0</v>
      </c>
      <c r="BW359" s="33">
        <f t="shared" ca="1" si="270"/>
        <v>31378</v>
      </c>
      <c r="BX359" s="33">
        <f t="shared" ca="1" si="271"/>
        <v>0</v>
      </c>
      <c r="BZ359" s="33">
        <f t="shared" ca="1" si="259"/>
        <v>0</v>
      </c>
      <c r="CA359" s="33">
        <f t="shared" ca="1" si="260"/>
        <v>0</v>
      </c>
      <c r="CB359" s="33">
        <f t="shared" ca="1" si="261"/>
        <v>0</v>
      </c>
      <c r="CC359" s="33">
        <f t="shared" ca="1" si="262"/>
        <v>0</v>
      </c>
      <c r="CD359" s="33">
        <f t="shared" ca="1" si="263"/>
        <v>31378</v>
      </c>
      <c r="CE359" s="34">
        <f t="shared" ca="1" si="264"/>
        <v>0</v>
      </c>
      <c r="CG359" s="33">
        <f t="shared" ca="1" si="266"/>
        <v>1</v>
      </c>
      <c r="CH359" s="7"/>
      <c r="CJ359" s="34">
        <f t="shared" ca="1" si="265"/>
        <v>45</v>
      </c>
    </row>
    <row r="360" spans="1:88" x14ac:dyDescent="0.25">
      <c r="A360" s="1">
        <f t="shared" ca="1" si="236"/>
        <v>2</v>
      </c>
      <c r="B360" s="1" t="str">
        <f t="shared" ca="1" si="237"/>
        <v>Women</v>
      </c>
      <c r="C360" s="1">
        <f t="shared" ca="1" si="238"/>
        <v>42</v>
      </c>
      <c r="D360" s="1">
        <f t="shared" ca="1" si="239"/>
        <v>6</v>
      </c>
      <c r="E360" s="1" t="str">
        <f t="shared" ca="1" si="240"/>
        <v>Architecture</v>
      </c>
      <c r="F360" s="1">
        <f t="shared" ca="1" si="241"/>
        <v>1</v>
      </c>
      <c r="G360" s="1" t="str">
        <f t="shared" ca="1" si="242"/>
        <v>Doctor</v>
      </c>
      <c r="H360" s="1">
        <f t="shared" ca="1" si="243"/>
        <v>0</v>
      </c>
      <c r="I360" s="1">
        <f t="shared" ca="1" si="235"/>
        <v>2</v>
      </c>
      <c r="J360" s="1">
        <f t="shared" ca="1" si="244"/>
        <v>18805</v>
      </c>
      <c r="K360" s="1">
        <f t="shared" ca="1" si="245"/>
        <v>6</v>
      </c>
      <c r="L360" s="1" t="str">
        <f t="shared" ca="1" si="246"/>
        <v>Bhandup Station road</v>
      </c>
      <c r="M360" s="1">
        <f t="shared" ca="1" si="272"/>
        <v>75220</v>
      </c>
      <c r="N360" s="1">
        <f t="shared" ca="1" si="247"/>
        <v>30442.862440279961</v>
      </c>
      <c r="O360" s="1">
        <f t="shared" ca="1" si="273"/>
        <v>5238.6562775402954</v>
      </c>
      <c r="P360" s="1">
        <f t="shared" ca="1" si="248"/>
        <v>404</v>
      </c>
      <c r="Q360" s="1">
        <f t="shared" ca="1" si="274"/>
        <v>8915.2218340085146</v>
      </c>
      <c r="R360">
        <f t="shared" ca="1" si="275"/>
        <v>17174.965937242443</v>
      </c>
      <c r="S360" s="1">
        <f t="shared" ca="1" si="276"/>
        <v>97633.62221478275</v>
      </c>
      <c r="T360" s="1">
        <f t="shared" ca="1" si="277"/>
        <v>39762.084274288478</v>
      </c>
      <c r="U360" s="1">
        <f t="shared" ca="1" si="278"/>
        <v>57871.537940494272</v>
      </c>
      <c r="X360" s="33">
        <f t="shared" ca="1" si="250"/>
        <v>1</v>
      </c>
      <c r="Y360" s="33">
        <f t="shared" ca="1" si="251"/>
        <v>0</v>
      </c>
      <c r="Z360" s="33"/>
      <c r="AA360" s="33"/>
      <c r="AO360" s="33">
        <f t="shared" ca="1" si="252"/>
        <v>0</v>
      </c>
      <c r="AP360" s="33">
        <f t="shared" ca="1" si="253"/>
        <v>0</v>
      </c>
      <c r="AQ360" s="33">
        <f t="shared" ca="1" si="254"/>
        <v>1</v>
      </c>
      <c r="AR360" s="33">
        <f t="shared" ca="1" si="255"/>
        <v>0</v>
      </c>
      <c r="AS360" s="33">
        <f t="shared" ca="1" si="256"/>
        <v>0</v>
      </c>
      <c r="AT360" s="34">
        <f t="shared" ca="1" si="257"/>
        <v>0</v>
      </c>
      <c r="AU360" s="33"/>
      <c r="AV360" s="1"/>
      <c r="AW360" s="1"/>
      <c r="AX360" s="1"/>
      <c r="AY360" s="1"/>
      <c r="AZ360" s="1"/>
      <c r="BD360" s="34">
        <f ca="1">Table1[[#This Row],[Car Value]]/Table1[[#This Row],[Cars]]</f>
        <v>2619.3281387701477</v>
      </c>
      <c r="BG360" s="34">
        <f t="shared" ca="1" si="258"/>
        <v>0</v>
      </c>
      <c r="BN360" s="16">
        <f ca="1">Table1[[#This Row],[Mortage Value]]/Table1[[#This Row],[Value of House]]</f>
        <v>0.40471766073225157</v>
      </c>
      <c r="BO360" s="1">
        <f t="shared" ca="1" si="249"/>
        <v>0</v>
      </c>
      <c r="BP360" s="1"/>
      <c r="BS360" s="33">
        <f t="shared" ca="1" si="267"/>
        <v>0</v>
      </c>
      <c r="BT360" s="33">
        <f t="shared" ca="1" si="268"/>
        <v>0</v>
      </c>
      <c r="BU360" s="33">
        <f t="shared" ca="1" si="269"/>
        <v>0</v>
      </c>
      <c r="BV360" s="33">
        <f t="shared" ca="1" si="279"/>
        <v>0</v>
      </c>
      <c r="BW360" s="33">
        <f t="shared" ca="1" si="270"/>
        <v>16656</v>
      </c>
      <c r="BX360" s="33">
        <f t="shared" ca="1" si="271"/>
        <v>0</v>
      </c>
      <c r="BZ360" s="33">
        <f t="shared" ca="1" si="259"/>
        <v>0</v>
      </c>
      <c r="CA360" s="33">
        <f t="shared" ca="1" si="260"/>
        <v>0</v>
      </c>
      <c r="CB360" s="33">
        <f t="shared" ca="1" si="261"/>
        <v>16656</v>
      </c>
      <c r="CC360" s="33">
        <f t="shared" ca="1" si="262"/>
        <v>0</v>
      </c>
      <c r="CD360" s="33">
        <f t="shared" ca="1" si="263"/>
        <v>0</v>
      </c>
      <c r="CE360" s="34">
        <f t="shared" ca="1" si="264"/>
        <v>0</v>
      </c>
      <c r="CG360" s="33">
        <f t="shared" ca="1" si="266"/>
        <v>1</v>
      </c>
      <c r="CH360" s="7"/>
      <c r="CJ360" s="34">
        <f t="shared" ca="1" si="265"/>
        <v>40</v>
      </c>
    </row>
    <row r="361" spans="1:88" x14ac:dyDescent="0.25">
      <c r="A361" s="1">
        <f t="shared" ca="1" si="236"/>
        <v>2</v>
      </c>
      <c r="B361" s="1" t="str">
        <f t="shared" ca="1" si="237"/>
        <v>Women</v>
      </c>
      <c r="C361" s="1">
        <f t="shared" ca="1" si="238"/>
        <v>39</v>
      </c>
      <c r="D361" s="1">
        <f t="shared" ca="1" si="239"/>
        <v>2</v>
      </c>
      <c r="E361" s="1" t="str">
        <f t="shared" ca="1" si="240"/>
        <v>Construction</v>
      </c>
      <c r="F361" s="1">
        <f t="shared" ca="1" si="241"/>
        <v>4</v>
      </c>
      <c r="G361" s="1" t="str">
        <f t="shared" ca="1" si="242"/>
        <v>IT Engineering</v>
      </c>
      <c r="H361" s="1">
        <f t="shared" ca="1" si="243"/>
        <v>2</v>
      </c>
      <c r="I361" s="1">
        <f t="shared" ca="1" si="235"/>
        <v>2</v>
      </c>
      <c r="J361" s="1">
        <f t="shared" ca="1" si="244"/>
        <v>19673</v>
      </c>
      <c r="K361" s="1">
        <f t="shared" ca="1" si="245"/>
        <v>5</v>
      </c>
      <c r="L361" s="1" t="str">
        <f t="shared" ca="1" si="246"/>
        <v>Shivaji Talao</v>
      </c>
      <c r="M361" s="1">
        <f t="shared" ca="1" si="272"/>
        <v>78692</v>
      </c>
      <c r="N361" s="1">
        <f t="shared" ca="1" si="247"/>
        <v>59507.96621479607</v>
      </c>
      <c r="O361" s="1">
        <f t="shared" ca="1" si="273"/>
        <v>7851.3578180512486</v>
      </c>
      <c r="P361" s="1">
        <f t="shared" ca="1" si="248"/>
        <v>5402</v>
      </c>
      <c r="Q361" s="1">
        <f t="shared" ca="1" si="274"/>
        <v>6089.3848354733818</v>
      </c>
      <c r="R361">
        <f t="shared" ca="1" si="275"/>
        <v>26814.937256565696</v>
      </c>
      <c r="S361" s="1">
        <f t="shared" ca="1" si="276"/>
        <v>113358.29507461694</v>
      </c>
      <c r="T361" s="1">
        <f t="shared" ca="1" si="277"/>
        <v>70999.351050269455</v>
      </c>
      <c r="U361" s="1">
        <f t="shared" ca="1" si="278"/>
        <v>42358.944024347482</v>
      </c>
      <c r="X361" s="33">
        <f t="shared" ca="1" si="250"/>
        <v>0</v>
      </c>
      <c r="Y361" s="33">
        <f t="shared" ca="1" si="251"/>
        <v>1</v>
      </c>
      <c r="Z361" s="33"/>
      <c r="AA361" s="33"/>
      <c r="AO361" s="33">
        <f t="shared" ca="1" si="252"/>
        <v>0</v>
      </c>
      <c r="AP361" s="33">
        <f t="shared" ca="1" si="253"/>
        <v>0</v>
      </c>
      <c r="AQ361" s="33">
        <f t="shared" ca="1" si="254"/>
        <v>0</v>
      </c>
      <c r="AR361" s="33">
        <f t="shared" ca="1" si="255"/>
        <v>0</v>
      </c>
      <c r="AS361" s="33">
        <f t="shared" ca="1" si="256"/>
        <v>1</v>
      </c>
      <c r="AT361" s="34">
        <f t="shared" ca="1" si="257"/>
        <v>0</v>
      </c>
      <c r="AU361" s="33"/>
      <c r="AV361" s="1"/>
      <c r="AW361" s="1"/>
      <c r="AX361" s="1"/>
      <c r="AY361" s="1"/>
      <c r="AZ361" s="1"/>
      <c r="BD361" s="34">
        <f ca="1">Table1[[#This Row],[Car Value]]/Table1[[#This Row],[Cars]]</f>
        <v>3925.6789090256243</v>
      </c>
      <c r="BG361" s="34">
        <f t="shared" ca="1" si="258"/>
        <v>0</v>
      </c>
      <c r="BN361" s="16">
        <f ca="1">Table1[[#This Row],[Mortage Value]]/Table1[[#This Row],[Value of House]]</f>
        <v>0.75621367120922167</v>
      </c>
      <c r="BO361" s="1">
        <f t="shared" ca="1" si="249"/>
        <v>0</v>
      </c>
      <c r="BP361" s="1"/>
      <c r="BS361" s="33">
        <f t="shared" ca="1" si="267"/>
        <v>0</v>
      </c>
      <c r="BT361" s="33">
        <f t="shared" ca="1" si="268"/>
        <v>0</v>
      </c>
      <c r="BU361" s="33">
        <f t="shared" ca="1" si="269"/>
        <v>0</v>
      </c>
      <c r="BV361" s="33">
        <f t="shared" ca="1" si="279"/>
        <v>18805</v>
      </c>
      <c r="BW361" s="33">
        <f t="shared" ca="1" si="270"/>
        <v>0</v>
      </c>
      <c r="BX361" s="33">
        <f t="shared" ca="1" si="271"/>
        <v>0</v>
      </c>
      <c r="BZ361" s="33">
        <f t="shared" ca="1" si="259"/>
        <v>0</v>
      </c>
      <c r="CA361" s="33">
        <f t="shared" ca="1" si="260"/>
        <v>0</v>
      </c>
      <c r="CB361" s="33">
        <f t="shared" ca="1" si="261"/>
        <v>0</v>
      </c>
      <c r="CC361" s="33">
        <f t="shared" ca="1" si="262"/>
        <v>0</v>
      </c>
      <c r="CD361" s="33">
        <f t="shared" ca="1" si="263"/>
        <v>18805</v>
      </c>
      <c r="CE361" s="34">
        <f t="shared" ca="1" si="264"/>
        <v>0</v>
      </c>
      <c r="CG361" s="33">
        <f t="shared" ca="1" si="266"/>
        <v>1</v>
      </c>
      <c r="CH361" s="7"/>
      <c r="CJ361" s="34">
        <f t="shared" ca="1" si="265"/>
        <v>32</v>
      </c>
    </row>
    <row r="362" spans="1:88" x14ac:dyDescent="0.25">
      <c r="A362" s="1">
        <f t="shared" ca="1" si="236"/>
        <v>1</v>
      </c>
      <c r="B362" s="1" t="str">
        <f t="shared" ca="1" si="237"/>
        <v>Men</v>
      </c>
      <c r="C362" s="1">
        <f t="shared" ca="1" si="238"/>
        <v>33</v>
      </c>
      <c r="D362" s="1">
        <f t="shared" ca="1" si="239"/>
        <v>3</v>
      </c>
      <c r="E362" s="1" t="str">
        <f t="shared" ca="1" si="240"/>
        <v>Teaching</v>
      </c>
      <c r="F362" s="1">
        <f t="shared" ca="1" si="241"/>
        <v>4</v>
      </c>
      <c r="G362" s="1" t="str">
        <f t="shared" ca="1" si="242"/>
        <v>IT Engineering</v>
      </c>
      <c r="H362" s="1">
        <f t="shared" ca="1" si="243"/>
        <v>1</v>
      </c>
      <c r="I362" s="1">
        <f t="shared" ca="1" si="235"/>
        <v>1</v>
      </c>
      <c r="J362" s="1">
        <f t="shared" ca="1" si="244"/>
        <v>31489</v>
      </c>
      <c r="K362" s="1">
        <f t="shared" ca="1" si="245"/>
        <v>6</v>
      </c>
      <c r="L362" s="1" t="str">
        <f t="shared" ca="1" si="246"/>
        <v>Bhandup Station road</v>
      </c>
      <c r="M362" s="1">
        <f t="shared" ca="1" si="272"/>
        <v>188934</v>
      </c>
      <c r="N362" s="1">
        <f t="shared" ca="1" si="247"/>
        <v>187409.41726738965</v>
      </c>
      <c r="O362" s="1">
        <f t="shared" ca="1" si="273"/>
        <v>26746.893828728826</v>
      </c>
      <c r="P362" s="1">
        <f t="shared" ca="1" si="248"/>
        <v>12099</v>
      </c>
      <c r="Q362" s="1">
        <f t="shared" ca="1" si="274"/>
        <v>57841.783547807281</v>
      </c>
      <c r="R362">
        <f t="shared" ca="1" si="275"/>
        <v>29392.071492663978</v>
      </c>
      <c r="S362" s="1">
        <f t="shared" ca="1" si="276"/>
        <v>245072.96532139281</v>
      </c>
      <c r="T362" s="1">
        <f t="shared" ca="1" si="277"/>
        <v>257350.20081519693</v>
      </c>
      <c r="U362" s="1">
        <f t="shared" ca="1" si="278"/>
        <v>-12277.235493804124</v>
      </c>
      <c r="X362" s="33">
        <f t="shared" ca="1" si="250"/>
        <v>0</v>
      </c>
      <c r="Y362" s="33">
        <f t="shared" ca="1" si="251"/>
        <v>1</v>
      </c>
      <c r="Z362" s="33"/>
      <c r="AA362" s="33"/>
      <c r="AO362" s="33">
        <f t="shared" ca="1" si="252"/>
        <v>0</v>
      </c>
      <c r="AP362" s="33">
        <f t="shared" ca="1" si="253"/>
        <v>0</v>
      </c>
      <c r="AQ362" s="33">
        <f t="shared" ca="1" si="254"/>
        <v>0</v>
      </c>
      <c r="AR362" s="33">
        <f t="shared" ca="1" si="255"/>
        <v>1</v>
      </c>
      <c r="AS362" s="33">
        <f t="shared" ca="1" si="256"/>
        <v>0</v>
      </c>
      <c r="AT362" s="34">
        <f t="shared" ca="1" si="257"/>
        <v>0</v>
      </c>
      <c r="AU362" s="33"/>
      <c r="AV362" s="1"/>
      <c r="AW362" s="1"/>
      <c r="AX362" s="1"/>
      <c r="AY362" s="1"/>
      <c r="AZ362" s="1"/>
      <c r="BD362" s="34">
        <f ca="1">Table1[[#This Row],[Car Value]]/Table1[[#This Row],[Cars]]</f>
        <v>26746.893828728826</v>
      </c>
      <c r="BG362" s="34">
        <f t="shared" ca="1" si="258"/>
        <v>0</v>
      </c>
      <c r="BN362" s="16">
        <f ca="1">Table1[[#This Row],[Mortage Value]]/Table1[[#This Row],[Value of House]]</f>
        <v>0.99193060681184786</v>
      </c>
      <c r="BO362" s="1">
        <f t="shared" ca="1" si="249"/>
        <v>0</v>
      </c>
      <c r="BP362" s="1"/>
      <c r="BS362" s="33">
        <f t="shared" ca="1" si="267"/>
        <v>0</v>
      </c>
      <c r="BT362" s="33">
        <f t="shared" ca="1" si="268"/>
        <v>0</v>
      </c>
      <c r="BU362" s="33">
        <f t="shared" ca="1" si="269"/>
        <v>19673</v>
      </c>
      <c r="BV362" s="33">
        <f t="shared" ca="1" si="279"/>
        <v>0</v>
      </c>
      <c r="BW362" s="33">
        <f t="shared" ca="1" si="270"/>
        <v>0</v>
      </c>
      <c r="BX362" s="33">
        <f t="shared" ca="1" si="271"/>
        <v>0</v>
      </c>
      <c r="BZ362" s="33">
        <f t="shared" ca="1" si="259"/>
        <v>0</v>
      </c>
      <c r="CA362" s="33">
        <f t="shared" ca="1" si="260"/>
        <v>0</v>
      </c>
      <c r="CB362" s="33">
        <f t="shared" ca="1" si="261"/>
        <v>0</v>
      </c>
      <c r="CC362" s="33">
        <f t="shared" ca="1" si="262"/>
        <v>19673</v>
      </c>
      <c r="CD362" s="33">
        <f t="shared" ca="1" si="263"/>
        <v>0</v>
      </c>
      <c r="CE362" s="34">
        <f t="shared" ca="1" si="264"/>
        <v>0</v>
      </c>
      <c r="CG362" s="33">
        <f t="shared" ca="1" si="266"/>
        <v>1</v>
      </c>
      <c r="CH362" s="7"/>
      <c r="CJ362" s="34">
        <f t="shared" ca="1" si="265"/>
        <v>42</v>
      </c>
    </row>
    <row r="363" spans="1:88" x14ac:dyDescent="0.25">
      <c r="A363" s="1">
        <f t="shared" ca="1" si="236"/>
        <v>2</v>
      </c>
      <c r="B363" s="1" t="str">
        <f t="shared" ca="1" si="237"/>
        <v>Women</v>
      </c>
      <c r="C363" s="1">
        <f t="shared" ca="1" si="238"/>
        <v>31</v>
      </c>
      <c r="D363" s="1">
        <f t="shared" ca="1" si="239"/>
        <v>4</v>
      </c>
      <c r="E363" s="1" t="str">
        <f t="shared" ca="1" si="240"/>
        <v>IT</v>
      </c>
      <c r="F363" s="1">
        <f t="shared" ca="1" si="241"/>
        <v>2</v>
      </c>
      <c r="G363" s="1" t="str">
        <f t="shared" ca="1" si="242"/>
        <v>Civil Engineering</v>
      </c>
      <c r="H363" s="1">
        <f t="shared" ca="1" si="243"/>
        <v>2</v>
      </c>
      <c r="I363" s="1">
        <f t="shared" ca="1" si="235"/>
        <v>1</v>
      </c>
      <c r="J363" s="1">
        <f t="shared" ca="1" si="244"/>
        <v>25930</v>
      </c>
      <c r="K363" s="1">
        <f t="shared" ca="1" si="245"/>
        <v>5</v>
      </c>
      <c r="L363" s="1" t="str">
        <f t="shared" ca="1" si="246"/>
        <v>Shivaji Talao</v>
      </c>
      <c r="M363" s="1">
        <f t="shared" ca="1" si="272"/>
        <v>129650</v>
      </c>
      <c r="N363" s="1">
        <f t="shared" ca="1" si="247"/>
        <v>14750.81202733819</v>
      </c>
      <c r="O363" s="1">
        <f t="shared" ca="1" si="273"/>
        <v>25912.913891270338</v>
      </c>
      <c r="P363" s="1">
        <f t="shared" ca="1" si="248"/>
        <v>10234</v>
      </c>
      <c r="Q363" s="1">
        <f t="shared" ca="1" si="274"/>
        <v>21158.272450822064</v>
      </c>
      <c r="R363">
        <f t="shared" ca="1" si="275"/>
        <v>31735.126689578214</v>
      </c>
      <c r="S363" s="1">
        <f t="shared" ca="1" si="276"/>
        <v>187298.04058084855</v>
      </c>
      <c r="T363" s="1">
        <f t="shared" ca="1" si="277"/>
        <v>46143.08447816025</v>
      </c>
      <c r="U363" s="1">
        <f t="shared" ca="1" si="278"/>
        <v>141154.9561026883</v>
      </c>
      <c r="X363" s="33">
        <f t="shared" ca="1" si="250"/>
        <v>1</v>
      </c>
      <c r="Y363" s="33">
        <f t="shared" ca="1" si="251"/>
        <v>0</v>
      </c>
      <c r="Z363" s="33"/>
      <c r="AA363" s="33"/>
      <c r="AO363" s="33">
        <f t="shared" ca="1" si="252"/>
        <v>1</v>
      </c>
      <c r="AP363" s="33">
        <f t="shared" ca="1" si="253"/>
        <v>0</v>
      </c>
      <c r="AQ363" s="33">
        <f t="shared" ca="1" si="254"/>
        <v>0</v>
      </c>
      <c r="AR363" s="33">
        <f t="shared" ca="1" si="255"/>
        <v>0</v>
      </c>
      <c r="AS363" s="33">
        <f t="shared" ca="1" si="256"/>
        <v>0</v>
      </c>
      <c r="AT363" s="34">
        <f t="shared" ca="1" si="257"/>
        <v>0</v>
      </c>
      <c r="AU363" s="33"/>
      <c r="AV363" s="1"/>
      <c r="AW363" s="1"/>
      <c r="AX363" s="1"/>
      <c r="AY363" s="1"/>
      <c r="AZ363" s="1"/>
      <c r="BD363" s="34">
        <f ca="1">Table1[[#This Row],[Car Value]]/Table1[[#This Row],[Cars]]</f>
        <v>25912.913891270338</v>
      </c>
      <c r="BG363" s="34">
        <f t="shared" ca="1" si="258"/>
        <v>0</v>
      </c>
      <c r="BN363" s="16">
        <f ca="1">Table1[[#This Row],[Mortage Value]]/Table1[[#This Row],[Value of House]]</f>
        <v>0.11377409970951169</v>
      </c>
      <c r="BO363" s="1">
        <f t="shared" ca="1" si="249"/>
        <v>1</v>
      </c>
      <c r="BP363" s="1"/>
      <c r="BS363" s="33">
        <f t="shared" ca="1" si="267"/>
        <v>0</v>
      </c>
      <c r="BT363" s="33">
        <f t="shared" ca="1" si="268"/>
        <v>0</v>
      </c>
      <c r="BU363" s="33">
        <f t="shared" ca="1" si="269"/>
        <v>0</v>
      </c>
      <c r="BV363" s="33">
        <f t="shared" ca="1" si="279"/>
        <v>31489</v>
      </c>
      <c r="BW363" s="33">
        <f t="shared" ca="1" si="270"/>
        <v>0</v>
      </c>
      <c r="BX363" s="33">
        <f t="shared" ca="1" si="271"/>
        <v>0</v>
      </c>
      <c r="BZ363" s="33">
        <f t="shared" ca="1" si="259"/>
        <v>31489</v>
      </c>
      <c r="CA363" s="33">
        <f t="shared" ca="1" si="260"/>
        <v>0</v>
      </c>
      <c r="CB363" s="33">
        <f t="shared" ca="1" si="261"/>
        <v>0</v>
      </c>
      <c r="CC363" s="33">
        <f t="shared" ca="1" si="262"/>
        <v>0</v>
      </c>
      <c r="CD363" s="33">
        <f t="shared" ca="1" si="263"/>
        <v>0</v>
      </c>
      <c r="CE363" s="34">
        <f t="shared" ca="1" si="264"/>
        <v>0</v>
      </c>
      <c r="CG363" s="33">
        <f t="shared" ca="1" si="266"/>
        <v>1</v>
      </c>
      <c r="CH363" s="7"/>
      <c r="CJ363" s="34">
        <f t="shared" ca="1" si="265"/>
        <v>39</v>
      </c>
    </row>
    <row r="364" spans="1:88" x14ac:dyDescent="0.25">
      <c r="A364" s="1">
        <f t="shared" ca="1" si="236"/>
        <v>1</v>
      </c>
      <c r="B364" s="1" t="str">
        <f t="shared" ca="1" si="237"/>
        <v>Men</v>
      </c>
      <c r="C364" s="1">
        <f t="shared" ca="1" si="238"/>
        <v>45</v>
      </c>
      <c r="D364" s="1">
        <f t="shared" ca="1" si="239"/>
        <v>3</v>
      </c>
      <c r="E364" s="1" t="str">
        <f t="shared" ca="1" si="240"/>
        <v>Teaching</v>
      </c>
      <c r="F364" s="1">
        <f t="shared" ca="1" si="241"/>
        <v>1</v>
      </c>
      <c r="G364" s="1" t="str">
        <f t="shared" ca="1" si="242"/>
        <v>Doctor</v>
      </c>
      <c r="H364" s="1">
        <f t="shared" ca="1" si="243"/>
        <v>4</v>
      </c>
      <c r="I364" s="1">
        <f t="shared" ca="1" si="235"/>
        <v>2</v>
      </c>
      <c r="J364" s="1">
        <f t="shared" ca="1" si="244"/>
        <v>28707</v>
      </c>
      <c r="K364" s="1">
        <f t="shared" ca="1" si="245"/>
        <v>3</v>
      </c>
      <c r="L364" s="1" t="str">
        <f t="shared" ca="1" si="246"/>
        <v>Nardas Nagar</v>
      </c>
      <c r="M364" s="1">
        <f t="shared" ca="1" si="272"/>
        <v>114828</v>
      </c>
      <c r="N364" s="1">
        <f t="shared" ca="1" si="247"/>
        <v>30093.189271260129</v>
      </c>
      <c r="O364" s="1">
        <f t="shared" ca="1" si="273"/>
        <v>25809.505597674899</v>
      </c>
      <c r="P364" s="1">
        <f t="shared" ca="1" si="248"/>
        <v>5971</v>
      </c>
      <c r="Q364" s="1">
        <f t="shared" ca="1" si="274"/>
        <v>4109.5624143796522</v>
      </c>
      <c r="R364">
        <f t="shared" ca="1" si="275"/>
        <v>5651.2740655175348</v>
      </c>
      <c r="S364" s="1">
        <f t="shared" ca="1" si="276"/>
        <v>146288.77966319243</v>
      </c>
      <c r="T364" s="1">
        <f t="shared" ca="1" si="277"/>
        <v>40173.751685639778</v>
      </c>
      <c r="U364" s="1">
        <f t="shared" ca="1" si="278"/>
        <v>106115.02797755264</v>
      </c>
      <c r="X364" s="33">
        <f t="shared" ca="1" si="250"/>
        <v>0</v>
      </c>
      <c r="Y364" s="33">
        <f t="shared" ca="1" si="251"/>
        <v>1</v>
      </c>
      <c r="Z364" s="33"/>
      <c r="AA364" s="33"/>
      <c r="AO364" s="33">
        <f t="shared" ca="1" si="252"/>
        <v>0</v>
      </c>
      <c r="AP364" s="33">
        <f t="shared" ca="1" si="253"/>
        <v>1</v>
      </c>
      <c r="AQ364" s="33">
        <f t="shared" ca="1" si="254"/>
        <v>0</v>
      </c>
      <c r="AR364" s="33">
        <f t="shared" ca="1" si="255"/>
        <v>0</v>
      </c>
      <c r="AS364" s="33">
        <f t="shared" ca="1" si="256"/>
        <v>0</v>
      </c>
      <c r="AT364" s="34">
        <f t="shared" ca="1" si="257"/>
        <v>0</v>
      </c>
      <c r="AU364" s="33"/>
      <c r="AV364" s="1"/>
      <c r="AW364" s="1"/>
      <c r="AX364" s="1"/>
      <c r="AY364" s="1"/>
      <c r="AZ364" s="1"/>
      <c r="BD364" s="34">
        <f ca="1">Table1[[#This Row],[Car Value]]/Table1[[#This Row],[Cars]]</f>
        <v>12904.75279883745</v>
      </c>
      <c r="BG364" s="34">
        <f t="shared" ca="1" si="258"/>
        <v>0</v>
      </c>
      <c r="BN364" s="16">
        <f ca="1">Table1[[#This Row],[Mortage Value]]/Table1[[#This Row],[Value of House]]</f>
        <v>0.26207187507628915</v>
      </c>
      <c r="BO364" s="1">
        <f t="shared" ca="1" si="249"/>
        <v>0</v>
      </c>
      <c r="BP364" s="1"/>
      <c r="BS364" s="33">
        <f t="shared" ca="1" si="267"/>
        <v>0</v>
      </c>
      <c r="BT364" s="33">
        <f t="shared" ca="1" si="268"/>
        <v>0</v>
      </c>
      <c r="BU364" s="33">
        <f t="shared" ca="1" si="269"/>
        <v>25930</v>
      </c>
      <c r="BV364" s="33">
        <f t="shared" ca="1" si="279"/>
        <v>0</v>
      </c>
      <c r="BW364" s="33">
        <f t="shared" ca="1" si="270"/>
        <v>0</v>
      </c>
      <c r="BX364" s="33">
        <f t="shared" ca="1" si="271"/>
        <v>0</v>
      </c>
      <c r="BZ364" s="33">
        <f t="shared" ca="1" si="259"/>
        <v>0</v>
      </c>
      <c r="CA364" s="33">
        <f t="shared" ca="1" si="260"/>
        <v>25930</v>
      </c>
      <c r="CB364" s="33">
        <f t="shared" ca="1" si="261"/>
        <v>0</v>
      </c>
      <c r="CC364" s="33">
        <f t="shared" ca="1" si="262"/>
        <v>0</v>
      </c>
      <c r="CD364" s="33">
        <f t="shared" ca="1" si="263"/>
        <v>0</v>
      </c>
      <c r="CE364" s="34">
        <f t="shared" ca="1" si="264"/>
        <v>0</v>
      </c>
      <c r="CG364" s="33">
        <f t="shared" ca="1" si="266"/>
        <v>1</v>
      </c>
      <c r="CH364" s="7"/>
      <c r="CJ364" s="34">
        <f t="shared" ca="1" si="265"/>
        <v>0</v>
      </c>
    </row>
    <row r="365" spans="1:88" x14ac:dyDescent="0.25">
      <c r="A365" s="1">
        <f t="shared" ca="1" si="236"/>
        <v>1</v>
      </c>
      <c r="B365" s="1" t="str">
        <f t="shared" ca="1" si="237"/>
        <v>Men</v>
      </c>
      <c r="C365" s="1">
        <f t="shared" ca="1" si="238"/>
        <v>25</v>
      </c>
      <c r="D365" s="1">
        <f t="shared" ca="1" si="239"/>
        <v>5</v>
      </c>
      <c r="E365" s="1" t="str">
        <f t="shared" ca="1" si="240"/>
        <v xml:space="preserve">General work </v>
      </c>
      <c r="F365" s="1">
        <f t="shared" ca="1" si="241"/>
        <v>4</v>
      </c>
      <c r="G365" s="1" t="str">
        <f t="shared" ca="1" si="242"/>
        <v>IT Engineering</v>
      </c>
      <c r="H365" s="1">
        <f t="shared" ca="1" si="243"/>
        <v>1</v>
      </c>
      <c r="I365" s="1">
        <f t="shared" ca="1" si="235"/>
        <v>1</v>
      </c>
      <c r="J365" s="1">
        <f t="shared" ca="1" si="244"/>
        <v>22873</v>
      </c>
      <c r="K365" s="1">
        <f t="shared" ca="1" si="245"/>
        <v>3</v>
      </c>
      <c r="L365" s="1" t="str">
        <f t="shared" ca="1" si="246"/>
        <v>Nardas Nagar</v>
      </c>
      <c r="M365" s="1">
        <f t="shared" ca="1" si="272"/>
        <v>137238</v>
      </c>
      <c r="N365" s="1">
        <f t="shared" ca="1" si="247"/>
        <v>22647.696066525874</v>
      </c>
      <c r="O365" s="1">
        <f t="shared" ca="1" si="273"/>
        <v>21820.079380217252</v>
      </c>
      <c r="P365" s="1">
        <f t="shared" ca="1" si="248"/>
        <v>13959</v>
      </c>
      <c r="Q365" s="1">
        <f t="shared" ca="1" si="274"/>
        <v>17282.63179531222</v>
      </c>
      <c r="R365">
        <f t="shared" ca="1" si="275"/>
        <v>31714.71916061145</v>
      </c>
      <c r="S365" s="1">
        <f t="shared" ca="1" si="276"/>
        <v>190772.79854082869</v>
      </c>
      <c r="T365" s="1">
        <f t="shared" ca="1" si="277"/>
        <v>53889.327861838094</v>
      </c>
      <c r="U365" s="1">
        <f t="shared" ca="1" si="278"/>
        <v>136883.47067899059</v>
      </c>
      <c r="X365" s="33">
        <f t="shared" ca="1" si="250"/>
        <v>1</v>
      </c>
      <c r="Y365" s="33">
        <f t="shared" ca="1" si="251"/>
        <v>0</v>
      </c>
      <c r="Z365" s="33"/>
      <c r="AA365" s="33"/>
      <c r="AO365" s="33">
        <f t="shared" ca="1" si="252"/>
        <v>1</v>
      </c>
      <c r="AP365" s="33">
        <f t="shared" ca="1" si="253"/>
        <v>0</v>
      </c>
      <c r="AQ365" s="33">
        <f t="shared" ca="1" si="254"/>
        <v>0</v>
      </c>
      <c r="AR365" s="33">
        <f t="shared" ca="1" si="255"/>
        <v>0</v>
      </c>
      <c r="AS365" s="33">
        <f t="shared" ca="1" si="256"/>
        <v>0</v>
      </c>
      <c r="AT365" s="34">
        <f t="shared" ca="1" si="257"/>
        <v>0</v>
      </c>
      <c r="AU365" s="33"/>
      <c r="AV365" s="1"/>
      <c r="AW365" s="1"/>
      <c r="AX365" s="1"/>
      <c r="AY365" s="1"/>
      <c r="AZ365" s="1"/>
      <c r="BD365" s="34">
        <f ca="1">Table1[[#This Row],[Car Value]]/Table1[[#This Row],[Cars]]</f>
        <v>21820.079380217252</v>
      </c>
      <c r="BG365" s="34">
        <f t="shared" ca="1" si="258"/>
        <v>0</v>
      </c>
      <c r="BN365" s="16">
        <f ca="1">Table1[[#This Row],[Mortage Value]]/Table1[[#This Row],[Value of House]]</f>
        <v>0.16502496441602088</v>
      </c>
      <c r="BO365" s="1">
        <f t="shared" ca="1" si="249"/>
        <v>1</v>
      </c>
      <c r="BP365" s="1"/>
      <c r="BS365" s="33">
        <f t="shared" ca="1" si="267"/>
        <v>0</v>
      </c>
      <c r="BT365" s="33">
        <f t="shared" ca="1" si="268"/>
        <v>0</v>
      </c>
      <c r="BU365" s="33">
        <f t="shared" ca="1" si="269"/>
        <v>0</v>
      </c>
      <c r="BV365" s="33">
        <f t="shared" ca="1" si="279"/>
        <v>0</v>
      </c>
      <c r="BW365" s="33">
        <f t="shared" ca="1" si="270"/>
        <v>0</v>
      </c>
      <c r="BX365" s="33">
        <f t="shared" ca="1" si="271"/>
        <v>28707</v>
      </c>
      <c r="BZ365" s="33">
        <f t="shared" ca="1" si="259"/>
        <v>28707</v>
      </c>
      <c r="CA365" s="33">
        <f t="shared" ca="1" si="260"/>
        <v>0</v>
      </c>
      <c r="CB365" s="33">
        <f t="shared" ca="1" si="261"/>
        <v>0</v>
      </c>
      <c r="CC365" s="33">
        <f t="shared" ca="1" si="262"/>
        <v>0</v>
      </c>
      <c r="CD365" s="33">
        <f t="shared" ca="1" si="263"/>
        <v>0</v>
      </c>
      <c r="CE365" s="34">
        <f t="shared" ca="1" si="264"/>
        <v>0</v>
      </c>
      <c r="CG365" s="33">
        <f t="shared" ca="1" si="266"/>
        <v>1</v>
      </c>
      <c r="CH365" s="7"/>
      <c r="CJ365" s="34">
        <f t="shared" ca="1" si="265"/>
        <v>31</v>
      </c>
    </row>
    <row r="366" spans="1:88" x14ac:dyDescent="0.25">
      <c r="A366" s="1">
        <f t="shared" ca="1" si="236"/>
        <v>1</v>
      </c>
      <c r="B366" s="1" t="str">
        <f t="shared" ca="1" si="237"/>
        <v>Men</v>
      </c>
      <c r="C366" s="1">
        <f t="shared" ca="1" si="238"/>
        <v>35</v>
      </c>
      <c r="D366" s="1">
        <f t="shared" ca="1" si="239"/>
        <v>1</v>
      </c>
      <c r="E366" s="1" t="str">
        <f t="shared" ca="1" si="240"/>
        <v>Health</v>
      </c>
      <c r="F366" s="1">
        <f t="shared" ca="1" si="241"/>
        <v>3</v>
      </c>
      <c r="G366" s="1" t="str">
        <f t="shared" ca="1" si="242"/>
        <v>B.ED</v>
      </c>
      <c r="H366" s="1">
        <f t="shared" ca="1" si="243"/>
        <v>3</v>
      </c>
      <c r="I366" s="1">
        <f t="shared" ca="1" si="235"/>
        <v>1</v>
      </c>
      <c r="J366" s="1">
        <f t="shared" ca="1" si="244"/>
        <v>24607</v>
      </c>
      <c r="K366" s="1">
        <f t="shared" ca="1" si="245"/>
        <v>4</v>
      </c>
      <c r="L366" s="1" t="str">
        <f t="shared" ca="1" si="246"/>
        <v>Sarvoday Nagar</v>
      </c>
      <c r="M366" s="1">
        <f t="shared" ca="1" si="272"/>
        <v>98428</v>
      </c>
      <c r="N366" s="1">
        <f t="shared" ca="1" si="247"/>
        <v>45982.799461708324</v>
      </c>
      <c r="O366" s="1">
        <f t="shared" ca="1" si="273"/>
        <v>3641.6661798714467</v>
      </c>
      <c r="P366" s="1">
        <f t="shared" ca="1" si="248"/>
        <v>105</v>
      </c>
      <c r="Q366" s="1">
        <f t="shared" ca="1" si="274"/>
        <v>3432.3793561954876</v>
      </c>
      <c r="R366">
        <f t="shared" ca="1" si="275"/>
        <v>36447.580002955292</v>
      </c>
      <c r="S366" s="1">
        <f t="shared" ca="1" si="276"/>
        <v>138517.24618282676</v>
      </c>
      <c r="T366" s="1">
        <f t="shared" ca="1" si="277"/>
        <v>49520.178817903812</v>
      </c>
      <c r="U366" s="1">
        <f t="shared" ca="1" si="278"/>
        <v>88997.067364922943</v>
      </c>
      <c r="X366" s="33">
        <f t="shared" ca="1" si="250"/>
        <v>1</v>
      </c>
      <c r="Y366" s="33">
        <f t="shared" ca="1" si="251"/>
        <v>0</v>
      </c>
      <c r="Z366" s="33"/>
      <c r="AA366" s="33"/>
      <c r="AO366" s="33">
        <f t="shared" ca="1" si="252"/>
        <v>0</v>
      </c>
      <c r="AP366" s="33">
        <f t="shared" ca="1" si="253"/>
        <v>0</v>
      </c>
      <c r="AQ366" s="33">
        <f t="shared" ca="1" si="254"/>
        <v>0</v>
      </c>
      <c r="AR366" s="33">
        <f t="shared" ca="1" si="255"/>
        <v>0</v>
      </c>
      <c r="AS366" s="33">
        <f t="shared" ca="1" si="256"/>
        <v>0</v>
      </c>
      <c r="AT366" s="34">
        <f t="shared" ca="1" si="257"/>
        <v>0</v>
      </c>
      <c r="AU366" s="33"/>
      <c r="AV366" s="1"/>
      <c r="AW366" s="1"/>
      <c r="AX366" s="1"/>
      <c r="AY366" s="1"/>
      <c r="AZ366" s="1"/>
      <c r="BD366" s="34">
        <f ca="1">Table1[[#This Row],[Car Value]]/Table1[[#This Row],[Cars]]</f>
        <v>3641.6661798714467</v>
      </c>
      <c r="BG366" s="34">
        <f t="shared" ca="1" si="258"/>
        <v>0</v>
      </c>
      <c r="BN366" s="16">
        <f ca="1">Table1[[#This Row],[Mortage Value]]/Table1[[#This Row],[Value of House]]</f>
        <v>0.46717193747417729</v>
      </c>
      <c r="BO366" s="1">
        <f t="shared" ca="1" si="249"/>
        <v>0</v>
      </c>
      <c r="BP366" s="1"/>
      <c r="BS366" s="33">
        <f t="shared" ca="1" si="267"/>
        <v>0</v>
      </c>
      <c r="BT366" s="33">
        <f t="shared" ca="1" si="268"/>
        <v>0</v>
      </c>
      <c r="BU366" s="33">
        <f t="shared" ca="1" si="269"/>
        <v>0</v>
      </c>
      <c r="BV366" s="33">
        <f t="shared" ca="1" si="279"/>
        <v>0</v>
      </c>
      <c r="BW366" s="33">
        <f t="shared" ca="1" si="270"/>
        <v>0</v>
      </c>
      <c r="BX366" s="33">
        <f t="shared" ca="1" si="271"/>
        <v>22873</v>
      </c>
      <c r="BZ366" s="33">
        <f t="shared" ca="1" si="259"/>
        <v>0</v>
      </c>
      <c r="CA366" s="33">
        <f t="shared" ca="1" si="260"/>
        <v>0</v>
      </c>
      <c r="CB366" s="33">
        <f t="shared" ca="1" si="261"/>
        <v>0</v>
      </c>
      <c r="CC366" s="33">
        <f t="shared" ca="1" si="262"/>
        <v>0</v>
      </c>
      <c r="CD366" s="33">
        <f t="shared" ca="1" si="263"/>
        <v>0</v>
      </c>
      <c r="CE366" s="34">
        <f t="shared" ca="1" si="264"/>
        <v>0</v>
      </c>
      <c r="CG366" s="33">
        <f t="shared" ca="1" si="266"/>
        <v>1</v>
      </c>
      <c r="CH366" s="7"/>
      <c r="CJ366" s="34">
        <f t="shared" ca="1" si="265"/>
        <v>45</v>
      </c>
    </row>
    <row r="367" spans="1:88" x14ac:dyDescent="0.25">
      <c r="A367" s="1">
        <f t="shared" ca="1" si="236"/>
        <v>1</v>
      </c>
      <c r="B367" s="1" t="str">
        <f t="shared" ca="1" si="237"/>
        <v>Men</v>
      </c>
      <c r="C367" s="1">
        <f t="shared" ca="1" si="238"/>
        <v>33</v>
      </c>
      <c r="D367" s="1">
        <f t="shared" ca="1" si="239"/>
        <v>5</v>
      </c>
      <c r="E367" s="1" t="str">
        <f t="shared" ca="1" si="240"/>
        <v xml:space="preserve">General work </v>
      </c>
      <c r="F367" s="1">
        <f t="shared" ca="1" si="241"/>
        <v>2</v>
      </c>
      <c r="G367" s="1" t="str">
        <f t="shared" ca="1" si="242"/>
        <v>Civil Engineering</v>
      </c>
      <c r="H367" s="1">
        <f t="shared" ca="1" si="243"/>
        <v>1</v>
      </c>
      <c r="I367" s="1">
        <f t="shared" ca="1" si="235"/>
        <v>1</v>
      </c>
      <c r="J367" s="1">
        <f t="shared" ca="1" si="244"/>
        <v>19937</v>
      </c>
      <c r="K367" s="1">
        <f t="shared" ca="1" si="245"/>
        <v>4</v>
      </c>
      <c r="L367" s="1" t="str">
        <f t="shared" ca="1" si="246"/>
        <v>Sarvoday Nagar</v>
      </c>
      <c r="M367" s="1">
        <f t="shared" ca="1" si="272"/>
        <v>99685</v>
      </c>
      <c r="N367" s="1">
        <f t="shared" ca="1" si="247"/>
        <v>73275.915623479945</v>
      </c>
      <c r="O367" s="1">
        <f t="shared" ca="1" si="273"/>
        <v>12250.476078518577</v>
      </c>
      <c r="P367" s="1">
        <f t="shared" ca="1" si="248"/>
        <v>6478</v>
      </c>
      <c r="Q367" s="1">
        <f t="shared" ca="1" si="274"/>
        <v>36806.944394639031</v>
      </c>
      <c r="R367">
        <f t="shared" ca="1" si="275"/>
        <v>26238.918145508815</v>
      </c>
      <c r="S367" s="1">
        <f t="shared" ca="1" si="276"/>
        <v>138174.3942240274</v>
      </c>
      <c r="T367" s="1">
        <f t="shared" ca="1" si="277"/>
        <v>116560.86001811898</v>
      </c>
      <c r="U367" s="1">
        <f t="shared" ca="1" si="278"/>
        <v>21613.534205908421</v>
      </c>
      <c r="X367" s="33">
        <f t="shared" ca="1" si="250"/>
        <v>1</v>
      </c>
      <c r="Y367" s="33">
        <f t="shared" ca="1" si="251"/>
        <v>0</v>
      </c>
      <c r="Z367" s="33"/>
      <c r="AA367" s="33"/>
      <c r="AO367" s="33">
        <f t="shared" ca="1" si="252"/>
        <v>0</v>
      </c>
      <c r="AP367" s="33">
        <f t="shared" ca="1" si="253"/>
        <v>0</v>
      </c>
      <c r="AQ367" s="33">
        <f t="shared" ca="1" si="254"/>
        <v>1</v>
      </c>
      <c r="AR367" s="33">
        <f t="shared" ca="1" si="255"/>
        <v>0</v>
      </c>
      <c r="AS367" s="33">
        <f t="shared" ca="1" si="256"/>
        <v>0</v>
      </c>
      <c r="AT367" s="34">
        <f t="shared" ca="1" si="257"/>
        <v>0</v>
      </c>
      <c r="AU367" s="33"/>
      <c r="AV367" s="1"/>
      <c r="AW367" s="1"/>
      <c r="AX367" s="1"/>
      <c r="AY367" s="1"/>
      <c r="AZ367" s="1"/>
      <c r="BD367" s="34">
        <f ca="1">Table1[[#This Row],[Car Value]]/Table1[[#This Row],[Cars]]</f>
        <v>12250.476078518577</v>
      </c>
      <c r="BG367" s="34">
        <f t="shared" ca="1" si="258"/>
        <v>0</v>
      </c>
      <c r="BN367" s="16">
        <f ca="1">Table1[[#This Row],[Mortage Value]]/Table1[[#This Row],[Value of House]]</f>
        <v>0.73507464135506795</v>
      </c>
      <c r="BO367" s="1">
        <f t="shared" ca="1" si="249"/>
        <v>0</v>
      </c>
      <c r="BP367" s="1"/>
      <c r="BS367" s="33">
        <f t="shared" ca="1" si="267"/>
        <v>0</v>
      </c>
      <c r="BT367" s="33">
        <f t="shared" ca="1" si="268"/>
        <v>0</v>
      </c>
      <c r="BU367" s="33">
        <f t="shared" ca="1" si="269"/>
        <v>0</v>
      </c>
      <c r="BV367" s="33">
        <f t="shared" ca="1" si="279"/>
        <v>0</v>
      </c>
      <c r="BW367" s="33">
        <f t="shared" ca="1" si="270"/>
        <v>24607</v>
      </c>
      <c r="BX367" s="33">
        <f t="shared" ca="1" si="271"/>
        <v>0</v>
      </c>
      <c r="BZ367" s="33">
        <f t="shared" ca="1" si="259"/>
        <v>0</v>
      </c>
      <c r="CA367" s="33">
        <f t="shared" ca="1" si="260"/>
        <v>0</v>
      </c>
      <c r="CB367" s="33">
        <f t="shared" ca="1" si="261"/>
        <v>24607</v>
      </c>
      <c r="CC367" s="33">
        <f t="shared" ca="1" si="262"/>
        <v>0</v>
      </c>
      <c r="CD367" s="33">
        <f t="shared" ca="1" si="263"/>
        <v>0</v>
      </c>
      <c r="CE367" s="34">
        <f t="shared" ca="1" si="264"/>
        <v>0</v>
      </c>
      <c r="CG367" s="33">
        <f t="shared" ca="1" si="266"/>
        <v>1</v>
      </c>
      <c r="CH367" s="7"/>
      <c r="CJ367" s="34">
        <f t="shared" ca="1" si="265"/>
        <v>25</v>
      </c>
    </row>
    <row r="368" spans="1:88" x14ac:dyDescent="0.25">
      <c r="A368" s="1">
        <f t="shared" ca="1" si="236"/>
        <v>1</v>
      </c>
      <c r="B368" s="1" t="str">
        <f t="shared" ca="1" si="237"/>
        <v>Men</v>
      </c>
      <c r="C368" s="1">
        <f t="shared" ca="1" si="238"/>
        <v>44</v>
      </c>
      <c r="D368" s="1">
        <f t="shared" ca="1" si="239"/>
        <v>1</v>
      </c>
      <c r="E368" s="1" t="str">
        <f t="shared" ca="1" si="240"/>
        <v>Health</v>
      </c>
      <c r="F368" s="1">
        <f t="shared" ca="1" si="241"/>
        <v>2</v>
      </c>
      <c r="G368" s="1" t="str">
        <f t="shared" ca="1" si="242"/>
        <v>Civil Engineering</v>
      </c>
      <c r="H368" s="1">
        <f t="shared" ca="1" si="243"/>
        <v>0</v>
      </c>
      <c r="I368" s="1">
        <f t="shared" ca="1" si="235"/>
        <v>1</v>
      </c>
      <c r="J368" s="1">
        <f t="shared" ca="1" si="244"/>
        <v>22493</v>
      </c>
      <c r="K368" s="1">
        <f t="shared" ca="1" si="245"/>
        <v>7</v>
      </c>
      <c r="L368" s="1" t="str">
        <f t="shared" ca="1" si="246"/>
        <v>Tank Road</v>
      </c>
      <c r="M368" s="1">
        <f t="shared" ca="1" si="272"/>
        <v>134958</v>
      </c>
      <c r="N368" s="1">
        <f t="shared" ca="1" si="247"/>
        <v>106084.92481157232</v>
      </c>
      <c r="O368" s="1">
        <f t="shared" ca="1" si="273"/>
        <v>6701.4844938234492</v>
      </c>
      <c r="P368" s="1">
        <f t="shared" ca="1" si="248"/>
        <v>5015</v>
      </c>
      <c r="Q368" s="1">
        <f t="shared" ca="1" si="274"/>
        <v>16394.044742740996</v>
      </c>
      <c r="R368">
        <f t="shared" ca="1" si="275"/>
        <v>4454.37626086399</v>
      </c>
      <c r="S368" s="1">
        <f t="shared" ca="1" si="276"/>
        <v>146113.86075468746</v>
      </c>
      <c r="T368" s="1">
        <f t="shared" ca="1" si="277"/>
        <v>127493.96955431331</v>
      </c>
      <c r="U368" s="1">
        <f t="shared" ca="1" si="278"/>
        <v>18619.891200374142</v>
      </c>
      <c r="X368" s="33">
        <f t="shared" ca="1" si="250"/>
        <v>1</v>
      </c>
      <c r="Y368" s="33">
        <f t="shared" ca="1" si="251"/>
        <v>0</v>
      </c>
      <c r="Z368" s="33"/>
      <c r="AA368" s="33"/>
      <c r="AO368" s="33">
        <f t="shared" ca="1" si="252"/>
        <v>0</v>
      </c>
      <c r="AP368" s="33">
        <f t="shared" ca="1" si="253"/>
        <v>0</v>
      </c>
      <c r="AQ368" s="33">
        <f t="shared" ca="1" si="254"/>
        <v>0</v>
      </c>
      <c r="AR368" s="33">
        <f t="shared" ca="1" si="255"/>
        <v>0</v>
      </c>
      <c r="AS368" s="33">
        <f t="shared" ca="1" si="256"/>
        <v>0</v>
      </c>
      <c r="AT368" s="34">
        <f t="shared" ca="1" si="257"/>
        <v>0</v>
      </c>
      <c r="AU368" s="33"/>
      <c r="AV368" s="1"/>
      <c r="AW368" s="1"/>
      <c r="AX368" s="1"/>
      <c r="AY368" s="1"/>
      <c r="AZ368" s="1"/>
      <c r="BD368" s="34">
        <f ca="1">Table1[[#This Row],[Car Value]]/Table1[[#This Row],[Cars]]</f>
        <v>6701.4844938234492</v>
      </c>
      <c r="BG368" s="34">
        <f t="shared" ca="1" si="258"/>
        <v>0</v>
      </c>
      <c r="BN368" s="16">
        <f ca="1">Table1[[#This Row],[Mortage Value]]/Table1[[#This Row],[Value of House]]</f>
        <v>0.78605880949311868</v>
      </c>
      <c r="BO368" s="1">
        <f t="shared" ca="1" si="249"/>
        <v>0</v>
      </c>
      <c r="BP368" s="1"/>
      <c r="BS368" s="33">
        <f t="shared" ca="1" si="267"/>
        <v>0</v>
      </c>
      <c r="BT368" s="33">
        <f t="shared" ca="1" si="268"/>
        <v>0</v>
      </c>
      <c r="BU368" s="33">
        <f t="shared" ca="1" si="269"/>
        <v>0</v>
      </c>
      <c r="BV368" s="33">
        <f t="shared" ca="1" si="279"/>
        <v>0</v>
      </c>
      <c r="BW368" s="33">
        <f t="shared" ca="1" si="270"/>
        <v>19937</v>
      </c>
      <c r="BX368" s="33">
        <f t="shared" ca="1" si="271"/>
        <v>0</v>
      </c>
      <c r="BZ368" s="33">
        <f t="shared" ca="1" si="259"/>
        <v>0</v>
      </c>
      <c r="CA368" s="33">
        <f t="shared" ca="1" si="260"/>
        <v>0</v>
      </c>
      <c r="CB368" s="33">
        <f t="shared" ca="1" si="261"/>
        <v>0</v>
      </c>
      <c r="CC368" s="33">
        <f t="shared" ca="1" si="262"/>
        <v>0</v>
      </c>
      <c r="CD368" s="33">
        <f t="shared" ca="1" si="263"/>
        <v>0</v>
      </c>
      <c r="CE368" s="34">
        <f t="shared" ca="1" si="264"/>
        <v>0</v>
      </c>
      <c r="CG368" s="33">
        <f t="shared" ca="1" si="266"/>
        <v>1</v>
      </c>
      <c r="CH368" s="7"/>
      <c r="CJ368" s="34">
        <f t="shared" ca="1" si="265"/>
        <v>35</v>
      </c>
    </row>
    <row r="369" spans="1:88" x14ac:dyDescent="0.25">
      <c r="A369" s="1">
        <f t="shared" ca="1" si="236"/>
        <v>2</v>
      </c>
      <c r="B369" s="1" t="str">
        <f t="shared" ca="1" si="237"/>
        <v>Women</v>
      </c>
      <c r="C369" s="1">
        <f t="shared" ca="1" si="238"/>
        <v>37</v>
      </c>
      <c r="D369" s="1">
        <f t="shared" ca="1" si="239"/>
        <v>5</v>
      </c>
      <c r="E369" s="1" t="str">
        <f t="shared" ca="1" si="240"/>
        <v xml:space="preserve">General work </v>
      </c>
      <c r="F369" s="1">
        <f t="shared" ca="1" si="241"/>
        <v>5</v>
      </c>
      <c r="G369" s="1" t="str">
        <f t="shared" ca="1" si="242"/>
        <v>Other</v>
      </c>
      <c r="H369" s="1">
        <f t="shared" ca="1" si="243"/>
        <v>1</v>
      </c>
      <c r="I369" s="1">
        <f t="shared" ca="1" si="235"/>
        <v>1</v>
      </c>
      <c r="J369" s="1">
        <f t="shared" ca="1" si="244"/>
        <v>27167</v>
      </c>
      <c r="K369" s="1">
        <f t="shared" ca="1" si="245"/>
        <v>2</v>
      </c>
      <c r="L369" s="1" t="str">
        <f t="shared" ca="1" si="246"/>
        <v>Tembhipada Road</v>
      </c>
      <c r="M369" s="1">
        <f t="shared" ca="1" si="272"/>
        <v>81501</v>
      </c>
      <c r="N369" s="1">
        <f t="shared" ca="1" si="247"/>
        <v>34067.440428269445</v>
      </c>
      <c r="O369" s="1">
        <f t="shared" ca="1" si="273"/>
        <v>25156.338790410096</v>
      </c>
      <c r="P369" s="1">
        <f t="shared" ca="1" si="248"/>
        <v>24966</v>
      </c>
      <c r="Q369" s="1">
        <f t="shared" ca="1" si="274"/>
        <v>48735.432315671686</v>
      </c>
      <c r="R369">
        <f t="shared" ca="1" si="275"/>
        <v>29107.155333954543</v>
      </c>
      <c r="S369" s="1">
        <f t="shared" ca="1" si="276"/>
        <v>135764.49412436463</v>
      </c>
      <c r="T369" s="1">
        <f t="shared" ca="1" si="277"/>
        <v>107768.87274394113</v>
      </c>
      <c r="U369" s="1">
        <f t="shared" ca="1" si="278"/>
        <v>27995.621380423501</v>
      </c>
      <c r="X369" s="33">
        <f t="shared" ca="1" si="250"/>
        <v>1</v>
      </c>
      <c r="Y369" s="33">
        <f t="shared" ca="1" si="251"/>
        <v>0</v>
      </c>
      <c r="Z369" s="33"/>
      <c r="AA369" s="33"/>
      <c r="AO369" s="33">
        <f t="shared" ca="1" si="252"/>
        <v>0</v>
      </c>
      <c r="AP369" s="33">
        <f t="shared" ca="1" si="253"/>
        <v>0</v>
      </c>
      <c r="AQ369" s="33">
        <f t="shared" ca="1" si="254"/>
        <v>1</v>
      </c>
      <c r="AR369" s="33">
        <f t="shared" ca="1" si="255"/>
        <v>0</v>
      </c>
      <c r="AS369" s="33">
        <f t="shared" ca="1" si="256"/>
        <v>0</v>
      </c>
      <c r="AT369" s="34">
        <f t="shared" ca="1" si="257"/>
        <v>0</v>
      </c>
      <c r="AU369" s="33"/>
      <c r="AV369" s="1"/>
      <c r="AW369" s="1"/>
      <c r="AX369" s="1"/>
      <c r="AY369" s="1"/>
      <c r="AZ369" s="1"/>
      <c r="BD369" s="34">
        <f ca="1">Table1[[#This Row],[Car Value]]/Table1[[#This Row],[Cars]]</f>
        <v>25156.338790410096</v>
      </c>
      <c r="BG369" s="34">
        <f t="shared" ca="1" si="258"/>
        <v>0</v>
      </c>
      <c r="BN369" s="16">
        <f ca="1">Table1[[#This Row],[Mortage Value]]/Table1[[#This Row],[Value of House]]</f>
        <v>0.41800027519011357</v>
      </c>
      <c r="BO369" s="1">
        <f t="shared" ca="1" si="249"/>
        <v>0</v>
      </c>
      <c r="BP369" s="1"/>
      <c r="BS369" s="33">
        <f t="shared" ca="1" si="267"/>
        <v>0</v>
      </c>
      <c r="BT369" s="33">
        <f t="shared" ca="1" si="268"/>
        <v>22493</v>
      </c>
      <c r="BU369" s="33">
        <f t="shared" ca="1" si="269"/>
        <v>0</v>
      </c>
      <c r="BV369" s="33">
        <f t="shared" ca="1" si="279"/>
        <v>0</v>
      </c>
      <c r="BW369" s="33">
        <f t="shared" ca="1" si="270"/>
        <v>0</v>
      </c>
      <c r="BX369" s="33">
        <f t="shared" ca="1" si="271"/>
        <v>0</v>
      </c>
      <c r="BZ369" s="33">
        <f t="shared" ca="1" si="259"/>
        <v>0</v>
      </c>
      <c r="CA369" s="33">
        <f t="shared" ca="1" si="260"/>
        <v>0</v>
      </c>
      <c r="CB369" s="33">
        <f t="shared" ca="1" si="261"/>
        <v>22493</v>
      </c>
      <c r="CC369" s="33">
        <f t="shared" ca="1" si="262"/>
        <v>0</v>
      </c>
      <c r="CD369" s="33">
        <f t="shared" ca="1" si="263"/>
        <v>0</v>
      </c>
      <c r="CE369" s="34">
        <f t="shared" ca="1" si="264"/>
        <v>0</v>
      </c>
      <c r="CG369" s="33">
        <f t="shared" ca="1" si="266"/>
        <v>1</v>
      </c>
      <c r="CH369" s="7"/>
      <c r="CJ369" s="34">
        <f t="shared" ca="1" si="265"/>
        <v>33</v>
      </c>
    </row>
    <row r="370" spans="1:88" x14ac:dyDescent="0.25">
      <c r="A370" s="1">
        <f t="shared" ca="1" si="236"/>
        <v>1</v>
      </c>
      <c r="B370" s="1" t="str">
        <f t="shared" ca="1" si="237"/>
        <v>Men</v>
      </c>
      <c r="C370" s="1">
        <f t="shared" ca="1" si="238"/>
        <v>44</v>
      </c>
      <c r="D370" s="1">
        <f t="shared" ca="1" si="239"/>
        <v>1</v>
      </c>
      <c r="E370" s="1" t="str">
        <f t="shared" ca="1" si="240"/>
        <v>Health</v>
      </c>
      <c r="F370" s="1">
        <f t="shared" ca="1" si="241"/>
        <v>5</v>
      </c>
      <c r="G370" s="1" t="str">
        <f t="shared" ca="1" si="242"/>
        <v>Other</v>
      </c>
      <c r="H370" s="1">
        <f t="shared" ca="1" si="243"/>
        <v>1</v>
      </c>
      <c r="I370" s="1">
        <f t="shared" ca="1" si="235"/>
        <v>1</v>
      </c>
      <c r="J370" s="1">
        <f t="shared" ca="1" si="244"/>
        <v>17589</v>
      </c>
      <c r="K370" s="1">
        <f t="shared" ca="1" si="245"/>
        <v>5</v>
      </c>
      <c r="L370" s="1" t="str">
        <f t="shared" ca="1" si="246"/>
        <v>Shivaji Talao</v>
      </c>
      <c r="M370" s="1">
        <f t="shared" ca="1" si="272"/>
        <v>52767</v>
      </c>
      <c r="N370" s="1">
        <f t="shared" ca="1" si="247"/>
        <v>20360.865932028973</v>
      </c>
      <c r="O370" s="1">
        <f t="shared" ca="1" si="273"/>
        <v>12603.339849121881</v>
      </c>
      <c r="P370" s="1">
        <f t="shared" ca="1" si="248"/>
        <v>4836</v>
      </c>
      <c r="Q370" s="1">
        <f t="shared" ca="1" si="274"/>
        <v>3023.7117560754618</v>
      </c>
      <c r="R370">
        <f t="shared" ca="1" si="275"/>
        <v>24573.203161125315</v>
      </c>
      <c r="S370" s="1">
        <f t="shared" ca="1" si="276"/>
        <v>89943.543010247202</v>
      </c>
      <c r="T370" s="1">
        <f t="shared" ca="1" si="277"/>
        <v>28220.577688104437</v>
      </c>
      <c r="U370" s="1">
        <f t="shared" ca="1" si="278"/>
        <v>61722.965322142765</v>
      </c>
      <c r="X370" s="33">
        <f t="shared" ca="1" si="250"/>
        <v>0</v>
      </c>
      <c r="Y370" s="33">
        <f t="shared" ca="1" si="251"/>
        <v>1</v>
      </c>
      <c r="Z370" s="33"/>
      <c r="AA370" s="33"/>
      <c r="AO370" s="33">
        <f t="shared" ca="1" si="252"/>
        <v>0</v>
      </c>
      <c r="AP370" s="33">
        <f t="shared" ca="1" si="253"/>
        <v>0</v>
      </c>
      <c r="AQ370" s="33">
        <f t="shared" ca="1" si="254"/>
        <v>0</v>
      </c>
      <c r="AR370" s="33">
        <f t="shared" ca="1" si="255"/>
        <v>0</v>
      </c>
      <c r="AS370" s="33">
        <f t="shared" ca="1" si="256"/>
        <v>0</v>
      </c>
      <c r="AT370" s="34">
        <f t="shared" ca="1" si="257"/>
        <v>0</v>
      </c>
      <c r="AU370" s="33"/>
      <c r="AV370" s="1"/>
      <c r="AW370" s="1"/>
      <c r="AX370" s="1"/>
      <c r="AY370" s="1"/>
      <c r="AZ370" s="1"/>
      <c r="BD370" s="34">
        <f ca="1">Table1[[#This Row],[Car Value]]/Table1[[#This Row],[Cars]]</f>
        <v>12603.339849121881</v>
      </c>
      <c r="BG370" s="34">
        <f t="shared" ca="1" si="258"/>
        <v>0</v>
      </c>
      <c r="BN370" s="16">
        <f ca="1">Table1[[#This Row],[Mortage Value]]/Table1[[#This Row],[Value of House]]</f>
        <v>0.38586362559988202</v>
      </c>
      <c r="BO370" s="1">
        <f t="shared" ca="1" si="249"/>
        <v>0</v>
      </c>
      <c r="BP370" s="1"/>
      <c r="BS370" s="33">
        <f t="shared" ca="1" si="267"/>
        <v>0</v>
      </c>
      <c r="BT370" s="33">
        <f t="shared" ca="1" si="268"/>
        <v>0</v>
      </c>
      <c r="BU370" s="33">
        <f t="shared" ca="1" si="269"/>
        <v>0</v>
      </c>
      <c r="BV370" s="33">
        <f t="shared" ca="1" si="279"/>
        <v>0</v>
      </c>
      <c r="BW370" s="33">
        <f t="shared" ca="1" si="270"/>
        <v>0</v>
      </c>
      <c r="BX370" s="33">
        <f t="shared" ca="1" si="271"/>
        <v>0</v>
      </c>
      <c r="BZ370" s="33">
        <f t="shared" ca="1" si="259"/>
        <v>0</v>
      </c>
      <c r="CA370" s="33">
        <f t="shared" ca="1" si="260"/>
        <v>0</v>
      </c>
      <c r="CB370" s="33">
        <f t="shared" ca="1" si="261"/>
        <v>0</v>
      </c>
      <c r="CC370" s="33">
        <f t="shared" ca="1" si="262"/>
        <v>0</v>
      </c>
      <c r="CD370" s="33">
        <f t="shared" ca="1" si="263"/>
        <v>0</v>
      </c>
      <c r="CE370" s="34">
        <f t="shared" ca="1" si="264"/>
        <v>0</v>
      </c>
      <c r="CG370" s="33">
        <f t="shared" ca="1" si="266"/>
        <v>1</v>
      </c>
      <c r="CH370" s="7"/>
      <c r="CJ370" s="34">
        <f t="shared" ca="1" si="265"/>
        <v>44</v>
      </c>
    </row>
    <row r="371" spans="1:88" x14ac:dyDescent="0.25">
      <c r="A371" s="1">
        <f t="shared" ca="1" si="236"/>
        <v>2</v>
      </c>
      <c r="B371" s="1" t="str">
        <f t="shared" ca="1" si="237"/>
        <v>Women</v>
      </c>
      <c r="C371" s="1">
        <f t="shared" ca="1" si="238"/>
        <v>33</v>
      </c>
      <c r="D371" s="1">
        <f t="shared" ca="1" si="239"/>
        <v>5</v>
      </c>
      <c r="E371" s="1" t="str">
        <f t="shared" ca="1" si="240"/>
        <v xml:space="preserve">General work </v>
      </c>
      <c r="F371" s="1">
        <f t="shared" ca="1" si="241"/>
        <v>2</v>
      </c>
      <c r="G371" s="1" t="str">
        <f t="shared" ca="1" si="242"/>
        <v>Civil Engineering</v>
      </c>
      <c r="H371" s="1">
        <f t="shared" ca="1" si="243"/>
        <v>1</v>
      </c>
      <c r="I371" s="1">
        <f t="shared" ca="1" si="235"/>
        <v>1</v>
      </c>
      <c r="J371" s="1">
        <f t="shared" ca="1" si="244"/>
        <v>17280</v>
      </c>
      <c r="K371" s="1">
        <f t="shared" ca="1" si="245"/>
        <v>5</v>
      </c>
      <c r="L371" s="1" t="str">
        <f t="shared" ca="1" si="246"/>
        <v>Shivaji Talao</v>
      </c>
      <c r="M371" s="1">
        <f t="shared" ca="1" si="272"/>
        <v>69120</v>
      </c>
      <c r="N371" s="1">
        <f t="shared" ca="1" si="247"/>
        <v>39563.175752861149</v>
      </c>
      <c r="O371" s="1">
        <f t="shared" ca="1" si="273"/>
        <v>5976.3879955234279</v>
      </c>
      <c r="P371" s="1">
        <f t="shared" ca="1" si="248"/>
        <v>1578</v>
      </c>
      <c r="Q371" s="1">
        <f t="shared" ca="1" si="274"/>
        <v>3414.5213725257709</v>
      </c>
      <c r="R371">
        <f t="shared" ca="1" si="275"/>
        <v>23374.06325185129</v>
      </c>
      <c r="S371" s="1">
        <f t="shared" ca="1" si="276"/>
        <v>98470.451247374716</v>
      </c>
      <c r="T371" s="1">
        <f t="shared" ca="1" si="277"/>
        <v>44555.69712538692</v>
      </c>
      <c r="U371" s="1">
        <f t="shared" ca="1" si="278"/>
        <v>53914.754121987797</v>
      </c>
      <c r="X371" s="33">
        <f t="shared" ca="1" si="250"/>
        <v>1</v>
      </c>
      <c r="Y371" s="33">
        <f t="shared" ca="1" si="251"/>
        <v>0</v>
      </c>
      <c r="Z371" s="33"/>
      <c r="AA371" s="33"/>
      <c r="AO371" s="33">
        <f t="shared" ca="1" si="252"/>
        <v>0</v>
      </c>
      <c r="AP371" s="33">
        <f t="shared" ca="1" si="253"/>
        <v>0</v>
      </c>
      <c r="AQ371" s="33">
        <f t="shared" ca="1" si="254"/>
        <v>1</v>
      </c>
      <c r="AR371" s="33">
        <f t="shared" ca="1" si="255"/>
        <v>0</v>
      </c>
      <c r="AS371" s="33">
        <f t="shared" ca="1" si="256"/>
        <v>0</v>
      </c>
      <c r="AT371" s="34">
        <f t="shared" ca="1" si="257"/>
        <v>0</v>
      </c>
      <c r="AU371" s="33"/>
      <c r="AV371" s="1"/>
      <c r="AW371" s="1"/>
      <c r="AX371" s="1"/>
      <c r="AY371" s="1"/>
      <c r="AZ371" s="1"/>
      <c r="BD371" s="34">
        <f ca="1">Table1[[#This Row],[Car Value]]/Table1[[#This Row],[Cars]]</f>
        <v>5976.3879955234279</v>
      </c>
      <c r="BG371" s="34">
        <f t="shared" ca="1" si="258"/>
        <v>0</v>
      </c>
      <c r="BN371" s="16">
        <f ca="1">Table1[[#This Row],[Mortage Value]]/Table1[[#This Row],[Value of House]]</f>
        <v>0.57238390846153286</v>
      </c>
      <c r="BO371" s="1">
        <f t="shared" ca="1" si="249"/>
        <v>0</v>
      </c>
      <c r="BP371" s="1"/>
      <c r="BS371" s="33">
        <f t="shared" ca="1" si="267"/>
        <v>0</v>
      </c>
      <c r="BT371" s="33">
        <f t="shared" ca="1" si="268"/>
        <v>0</v>
      </c>
      <c r="BU371" s="33">
        <f t="shared" ca="1" si="269"/>
        <v>17589</v>
      </c>
      <c r="BV371" s="33">
        <f t="shared" ca="1" si="279"/>
        <v>0</v>
      </c>
      <c r="BW371" s="33">
        <f t="shared" ca="1" si="270"/>
        <v>0</v>
      </c>
      <c r="BX371" s="33">
        <f t="shared" ca="1" si="271"/>
        <v>0</v>
      </c>
      <c r="BZ371" s="33">
        <f t="shared" ca="1" si="259"/>
        <v>0</v>
      </c>
      <c r="CA371" s="33">
        <f t="shared" ca="1" si="260"/>
        <v>0</v>
      </c>
      <c r="CB371" s="33">
        <f t="shared" ca="1" si="261"/>
        <v>17589</v>
      </c>
      <c r="CC371" s="33">
        <f t="shared" ca="1" si="262"/>
        <v>0</v>
      </c>
      <c r="CD371" s="33">
        <f t="shared" ca="1" si="263"/>
        <v>0</v>
      </c>
      <c r="CE371" s="34">
        <f t="shared" ca="1" si="264"/>
        <v>0</v>
      </c>
      <c r="CG371" s="33">
        <f t="shared" ca="1" si="266"/>
        <v>1</v>
      </c>
      <c r="CH371" s="7"/>
      <c r="CJ371" s="34">
        <f t="shared" ca="1" si="265"/>
        <v>37</v>
      </c>
    </row>
    <row r="372" spans="1:88" x14ac:dyDescent="0.25">
      <c r="A372" s="1">
        <f t="shared" ca="1" si="236"/>
        <v>1</v>
      </c>
      <c r="B372" s="1" t="str">
        <f t="shared" ca="1" si="237"/>
        <v>Men</v>
      </c>
      <c r="C372" s="1">
        <f t="shared" ca="1" si="238"/>
        <v>41</v>
      </c>
      <c r="D372" s="1">
        <f t="shared" ca="1" si="239"/>
        <v>3</v>
      </c>
      <c r="E372" s="1" t="str">
        <f t="shared" ca="1" si="240"/>
        <v>Teaching</v>
      </c>
      <c r="F372" s="1">
        <f t="shared" ca="1" si="241"/>
        <v>4</v>
      </c>
      <c r="G372" s="1" t="str">
        <f t="shared" ca="1" si="242"/>
        <v>IT Engineering</v>
      </c>
      <c r="H372" s="1">
        <f t="shared" ca="1" si="243"/>
        <v>1</v>
      </c>
      <c r="I372" s="1">
        <f t="shared" ca="1" si="235"/>
        <v>2</v>
      </c>
      <c r="J372" s="1">
        <f t="shared" ca="1" si="244"/>
        <v>22317</v>
      </c>
      <c r="K372" s="1">
        <f t="shared" ca="1" si="245"/>
        <v>4</v>
      </c>
      <c r="L372" s="1" t="str">
        <f t="shared" ca="1" si="246"/>
        <v>Sarvoday Nagar</v>
      </c>
      <c r="M372" s="1">
        <f t="shared" ca="1" si="272"/>
        <v>133902</v>
      </c>
      <c r="N372" s="1">
        <f t="shared" ca="1" si="247"/>
        <v>23049.450937873429</v>
      </c>
      <c r="O372" s="1">
        <f t="shared" ca="1" si="273"/>
        <v>17216.170555849512</v>
      </c>
      <c r="P372" s="1">
        <f t="shared" ca="1" si="248"/>
        <v>3862</v>
      </c>
      <c r="Q372" s="1">
        <f t="shared" ca="1" si="274"/>
        <v>36307.50124844841</v>
      </c>
      <c r="R372">
        <f t="shared" ca="1" si="275"/>
        <v>5206.3234030105359</v>
      </c>
      <c r="S372" s="1">
        <f t="shared" ca="1" si="276"/>
        <v>156324.49395886002</v>
      </c>
      <c r="T372" s="1">
        <f t="shared" ca="1" si="277"/>
        <v>63218.95218632184</v>
      </c>
      <c r="U372" s="1">
        <f t="shared" ca="1" si="278"/>
        <v>93105.541772538185</v>
      </c>
      <c r="X372" s="33">
        <f t="shared" ca="1" si="250"/>
        <v>0</v>
      </c>
      <c r="Y372" s="33">
        <f t="shared" ca="1" si="251"/>
        <v>1</v>
      </c>
      <c r="Z372" s="33"/>
      <c r="AA372" s="33"/>
      <c r="AO372" s="33">
        <f t="shared" ca="1" si="252"/>
        <v>0</v>
      </c>
      <c r="AP372" s="33">
        <f t="shared" ca="1" si="253"/>
        <v>0</v>
      </c>
      <c r="AQ372" s="33">
        <f t="shared" ca="1" si="254"/>
        <v>0</v>
      </c>
      <c r="AR372" s="33">
        <f t="shared" ca="1" si="255"/>
        <v>0</v>
      </c>
      <c r="AS372" s="33">
        <f t="shared" ca="1" si="256"/>
        <v>0</v>
      </c>
      <c r="AT372" s="34">
        <f t="shared" ca="1" si="257"/>
        <v>0</v>
      </c>
      <c r="AU372" s="33"/>
      <c r="AV372" s="1"/>
      <c r="AW372" s="1"/>
      <c r="AX372" s="1"/>
      <c r="AY372" s="1"/>
      <c r="AZ372" s="1"/>
      <c r="BD372" s="34">
        <f ca="1">Table1[[#This Row],[Car Value]]/Table1[[#This Row],[Cars]]</f>
        <v>8608.0852779247562</v>
      </c>
      <c r="BG372" s="34">
        <f t="shared" ca="1" si="258"/>
        <v>0</v>
      </c>
      <c r="BN372" s="16">
        <f ca="1">Table1[[#This Row],[Mortage Value]]/Table1[[#This Row],[Value of House]]</f>
        <v>0.17213671892782356</v>
      </c>
      <c r="BO372" s="1">
        <f t="shared" ca="1" si="249"/>
        <v>1</v>
      </c>
      <c r="BP372" s="1"/>
      <c r="BS372" s="33">
        <f t="shared" ca="1" si="267"/>
        <v>0</v>
      </c>
      <c r="BT372" s="33">
        <f t="shared" ca="1" si="268"/>
        <v>0</v>
      </c>
      <c r="BU372" s="33">
        <f t="shared" ca="1" si="269"/>
        <v>17280</v>
      </c>
      <c r="BV372" s="33">
        <f t="shared" ca="1" si="279"/>
        <v>0</v>
      </c>
      <c r="BW372" s="33">
        <f t="shared" ca="1" si="270"/>
        <v>0</v>
      </c>
      <c r="BX372" s="33">
        <f t="shared" ca="1" si="271"/>
        <v>0</v>
      </c>
      <c r="BZ372" s="33">
        <f t="shared" ca="1" si="259"/>
        <v>0</v>
      </c>
      <c r="CA372" s="33">
        <f t="shared" ca="1" si="260"/>
        <v>0</v>
      </c>
      <c r="CB372" s="33">
        <f t="shared" ca="1" si="261"/>
        <v>0</v>
      </c>
      <c r="CC372" s="33">
        <f t="shared" ca="1" si="262"/>
        <v>0</v>
      </c>
      <c r="CD372" s="33">
        <f t="shared" ca="1" si="263"/>
        <v>0</v>
      </c>
      <c r="CE372" s="34">
        <f t="shared" ca="1" si="264"/>
        <v>0</v>
      </c>
      <c r="CG372" s="33">
        <f t="shared" ca="1" si="266"/>
        <v>1</v>
      </c>
      <c r="CH372" s="7"/>
      <c r="CJ372" s="34">
        <f t="shared" ca="1" si="265"/>
        <v>44</v>
      </c>
    </row>
    <row r="373" spans="1:88" x14ac:dyDescent="0.25">
      <c r="A373" s="1">
        <f t="shared" ca="1" si="236"/>
        <v>1</v>
      </c>
      <c r="B373" s="1" t="str">
        <f t="shared" ca="1" si="237"/>
        <v>Men</v>
      </c>
      <c r="C373" s="1">
        <f t="shared" ca="1" si="238"/>
        <v>35</v>
      </c>
      <c r="D373" s="1">
        <f t="shared" ca="1" si="239"/>
        <v>3</v>
      </c>
      <c r="E373" s="1" t="str">
        <f t="shared" ca="1" si="240"/>
        <v>Teaching</v>
      </c>
      <c r="F373" s="1">
        <f t="shared" ca="1" si="241"/>
        <v>3</v>
      </c>
      <c r="G373" s="1" t="str">
        <f t="shared" ca="1" si="242"/>
        <v>B.ED</v>
      </c>
      <c r="H373" s="1">
        <f t="shared" ca="1" si="243"/>
        <v>1</v>
      </c>
      <c r="I373" s="1">
        <f t="shared" ca="1" si="235"/>
        <v>1</v>
      </c>
      <c r="J373" s="1">
        <f t="shared" ca="1" si="244"/>
        <v>33236</v>
      </c>
      <c r="K373" s="1">
        <f t="shared" ca="1" si="245"/>
        <v>7</v>
      </c>
      <c r="L373" s="1" t="str">
        <f t="shared" ca="1" si="246"/>
        <v>Tank Road</v>
      </c>
      <c r="M373" s="1">
        <f t="shared" ca="1" si="272"/>
        <v>132944</v>
      </c>
      <c r="N373" s="1">
        <f t="shared" ca="1" si="247"/>
        <v>129301.81070103419</v>
      </c>
      <c r="O373" s="1">
        <f t="shared" ca="1" si="273"/>
        <v>19682.086438740011</v>
      </c>
      <c r="P373" s="1">
        <f t="shared" ca="1" si="248"/>
        <v>5497</v>
      </c>
      <c r="Q373" s="1">
        <f t="shared" ca="1" si="274"/>
        <v>22817.258625799248</v>
      </c>
      <c r="R373">
        <f t="shared" ca="1" si="275"/>
        <v>31388.778794081569</v>
      </c>
      <c r="S373" s="1">
        <f t="shared" ca="1" si="276"/>
        <v>184014.86523282158</v>
      </c>
      <c r="T373" s="1">
        <f t="shared" ca="1" si="277"/>
        <v>157616.06932683344</v>
      </c>
      <c r="U373" s="1">
        <f t="shared" ca="1" si="278"/>
        <v>26398.79590598814</v>
      </c>
      <c r="X373" s="33">
        <f t="shared" ca="1" si="250"/>
        <v>1</v>
      </c>
      <c r="Y373" s="33">
        <f t="shared" ca="1" si="251"/>
        <v>0</v>
      </c>
      <c r="Z373" s="33"/>
      <c r="AA373" s="33"/>
      <c r="AO373" s="33">
        <f t="shared" ca="1" si="252"/>
        <v>1</v>
      </c>
      <c r="AP373" s="33">
        <f t="shared" ca="1" si="253"/>
        <v>0</v>
      </c>
      <c r="AQ373" s="33">
        <f t="shared" ca="1" si="254"/>
        <v>0</v>
      </c>
      <c r="AR373" s="33">
        <f t="shared" ca="1" si="255"/>
        <v>0</v>
      </c>
      <c r="AS373" s="33">
        <f t="shared" ca="1" si="256"/>
        <v>0</v>
      </c>
      <c r="AT373" s="34">
        <f t="shared" ca="1" si="257"/>
        <v>0</v>
      </c>
      <c r="AU373" s="33"/>
      <c r="AV373" s="1"/>
      <c r="AW373" s="1"/>
      <c r="AX373" s="1"/>
      <c r="AY373" s="1"/>
      <c r="AZ373" s="1"/>
      <c r="BD373" s="34">
        <f ca="1">Table1[[#This Row],[Car Value]]/Table1[[#This Row],[Cars]]</f>
        <v>19682.086438740011</v>
      </c>
      <c r="BG373" s="34">
        <f t="shared" ca="1" si="258"/>
        <v>0</v>
      </c>
      <c r="BN373" s="16">
        <f ca="1">Table1[[#This Row],[Mortage Value]]/Table1[[#This Row],[Value of House]]</f>
        <v>0.97260358271929681</v>
      </c>
      <c r="BO373" s="1">
        <f t="shared" ca="1" si="249"/>
        <v>0</v>
      </c>
      <c r="BP373" s="1"/>
      <c r="BS373" s="33">
        <f t="shared" ca="1" si="267"/>
        <v>0</v>
      </c>
      <c r="BT373" s="33">
        <f t="shared" ca="1" si="268"/>
        <v>0</v>
      </c>
      <c r="BU373" s="33">
        <f t="shared" ca="1" si="269"/>
        <v>0</v>
      </c>
      <c r="BV373" s="33">
        <f t="shared" ca="1" si="279"/>
        <v>0</v>
      </c>
      <c r="BW373" s="33">
        <f t="shared" ca="1" si="270"/>
        <v>22317</v>
      </c>
      <c r="BX373" s="33">
        <f t="shared" ca="1" si="271"/>
        <v>0</v>
      </c>
      <c r="BZ373" s="33">
        <f t="shared" ca="1" si="259"/>
        <v>22317</v>
      </c>
      <c r="CA373" s="33">
        <f t="shared" ca="1" si="260"/>
        <v>0</v>
      </c>
      <c r="CB373" s="33">
        <f t="shared" ca="1" si="261"/>
        <v>0</v>
      </c>
      <c r="CC373" s="33">
        <f t="shared" ca="1" si="262"/>
        <v>0</v>
      </c>
      <c r="CD373" s="33">
        <f t="shared" ca="1" si="263"/>
        <v>0</v>
      </c>
      <c r="CE373" s="34">
        <f t="shared" ca="1" si="264"/>
        <v>0</v>
      </c>
      <c r="CG373" s="33">
        <f t="shared" ca="1" si="266"/>
        <v>1</v>
      </c>
      <c r="CH373" s="7"/>
      <c r="CJ373" s="34">
        <f t="shared" ca="1" si="265"/>
        <v>33</v>
      </c>
    </row>
    <row r="374" spans="1:88" x14ac:dyDescent="0.25">
      <c r="A374" s="1">
        <f t="shared" ca="1" si="236"/>
        <v>2</v>
      </c>
      <c r="B374" s="1" t="str">
        <f t="shared" ca="1" si="237"/>
        <v>Women</v>
      </c>
      <c r="C374" s="1">
        <f t="shared" ca="1" si="238"/>
        <v>36</v>
      </c>
      <c r="D374" s="1">
        <f t="shared" ca="1" si="239"/>
        <v>5</v>
      </c>
      <c r="E374" s="1" t="str">
        <f t="shared" ca="1" si="240"/>
        <v xml:space="preserve">General work </v>
      </c>
      <c r="F374" s="1">
        <f t="shared" ca="1" si="241"/>
        <v>5</v>
      </c>
      <c r="G374" s="1" t="str">
        <f t="shared" ca="1" si="242"/>
        <v>Other</v>
      </c>
      <c r="H374" s="1">
        <f t="shared" ca="1" si="243"/>
        <v>3</v>
      </c>
      <c r="I374" s="1">
        <f t="shared" ca="1" si="235"/>
        <v>2</v>
      </c>
      <c r="J374" s="1">
        <f t="shared" ca="1" si="244"/>
        <v>26515</v>
      </c>
      <c r="K374" s="1">
        <f t="shared" ca="1" si="245"/>
        <v>6</v>
      </c>
      <c r="L374" s="1" t="str">
        <f t="shared" ca="1" si="246"/>
        <v>Bhandup Station road</v>
      </c>
      <c r="M374" s="1">
        <f t="shared" ca="1" si="272"/>
        <v>132575</v>
      </c>
      <c r="N374" s="1">
        <f t="shared" ca="1" si="247"/>
        <v>45881.180981172773</v>
      </c>
      <c r="O374" s="1">
        <f t="shared" ca="1" si="273"/>
        <v>545.4096948760124</v>
      </c>
      <c r="P374" s="1">
        <f t="shared" ca="1" si="248"/>
        <v>49</v>
      </c>
      <c r="Q374" s="1">
        <f t="shared" ca="1" si="274"/>
        <v>22239.375426451556</v>
      </c>
      <c r="R374">
        <f t="shared" ca="1" si="275"/>
        <v>11135.918685043258</v>
      </c>
      <c r="S374" s="1">
        <f t="shared" ca="1" si="276"/>
        <v>144256.32837991926</v>
      </c>
      <c r="T374" s="1">
        <f t="shared" ca="1" si="277"/>
        <v>68169.556407624332</v>
      </c>
      <c r="U374" s="1">
        <f t="shared" ca="1" si="278"/>
        <v>76086.771972294926</v>
      </c>
      <c r="X374" s="33">
        <f t="shared" ca="1" si="250"/>
        <v>1</v>
      </c>
      <c r="Y374" s="33">
        <f t="shared" ca="1" si="251"/>
        <v>0</v>
      </c>
      <c r="Z374" s="33"/>
      <c r="AA374" s="33"/>
      <c r="AO374" s="33">
        <f t="shared" ca="1" si="252"/>
        <v>1</v>
      </c>
      <c r="AP374" s="33">
        <f t="shared" ca="1" si="253"/>
        <v>0</v>
      </c>
      <c r="AQ374" s="33">
        <f t="shared" ca="1" si="254"/>
        <v>0</v>
      </c>
      <c r="AR374" s="33">
        <f t="shared" ca="1" si="255"/>
        <v>0</v>
      </c>
      <c r="AS374" s="33">
        <f t="shared" ca="1" si="256"/>
        <v>0</v>
      </c>
      <c r="AT374" s="34">
        <f t="shared" ca="1" si="257"/>
        <v>0</v>
      </c>
      <c r="AU374" s="33"/>
      <c r="AV374" s="1"/>
      <c r="AW374" s="1"/>
      <c r="AX374" s="1"/>
      <c r="AY374" s="1"/>
      <c r="AZ374" s="1"/>
      <c r="BD374" s="34">
        <f ca="1">Table1[[#This Row],[Car Value]]/Table1[[#This Row],[Cars]]</f>
        <v>272.7048474380062</v>
      </c>
      <c r="BG374" s="34">
        <f t="shared" ca="1" si="258"/>
        <v>0</v>
      </c>
      <c r="BN374" s="16">
        <f ca="1">Table1[[#This Row],[Mortage Value]]/Table1[[#This Row],[Value of House]]</f>
        <v>0.34607717127039617</v>
      </c>
      <c r="BO374" s="1">
        <f t="shared" ca="1" si="249"/>
        <v>0</v>
      </c>
      <c r="BP374" s="1"/>
      <c r="BS374" s="33">
        <f t="shared" ca="1" si="267"/>
        <v>0</v>
      </c>
      <c r="BT374" s="33">
        <f t="shared" ca="1" si="268"/>
        <v>33236</v>
      </c>
      <c r="BU374" s="33">
        <f t="shared" ca="1" si="269"/>
        <v>0</v>
      </c>
      <c r="BV374" s="33">
        <f t="shared" ca="1" si="279"/>
        <v>0</v>
      </c>
      <c r="BW374" s="33">
        <f t="shared" ca="1" si="270"/>
        <v>0</v>
      </c>
      <c r="BX374" s="33">
        <f t="shared" ca="1" si="271"/>
        <v>0</v>
      </c>
      <c r="BZ374" s="33">
        <f t="shared" ca="1" si="259"/>
        <v>33236</v>
      </c>
      <c r="CA374" s="33">
        <f t="shared" ca="1" si="260"/>
        <v>0</v>
      </c>
      <c r="CB374" s="33">
        <f t="shared" ca="1" si="261"/>
        <v>0</v>
      </c>
      <c r="CC374" s="33">
        <f t="shared" ca="1" si="262"/>
        <v>0</v>
      </c>
      <c r="CD374" s="33">
        <f t="shared" ca="1" si="263"/>
        <v>0</v>
      </c>
      <c r="CE374" s="34">
        <f t="shared" ca="1" si="264"/>
        <v>0</v>
      </c>
      <c r="CG374" s="33">
        <f t="shared" ca="1" si="266"/>
        <v>1</v>
      </c>
      <c r="CH374" s="7"/>
      <c r="CJ374" s="34">
        <f t="shared" ca="1" si="265"/>
        <v>41</v>
      </c>
    </row>
    <row r="375" spans="1:88" x14ac:dyDescent="0.25">
      <c r="A375" s="1">
        <f t="shared" ca="1" si="236"/>
        <v>2</v>
      </c>
      <c r="B375" s="1" t="str">
        <f t="shared" ca="1" si="237"/>
        <v>Women</v>
      </c>
      <c r="C375" s="1">
        <f t="shared" ca="1" si="238"/>
        <v>32</v>
      </c>
      <c r="D375" s="1">
        <f t="shared" ca="1" si="239"/>
        <v>5</v>
      </c>
      <c r="E375" s="1" t="str">
        <f t="shared" ca="1" si="240"/>
        <v xml:space="preserve">General work </v>
      </c>
      <c r="F375" s="1">
        <f t="shared" ca="1" si="241"/>
        <v>5</v>
      </c>
      <c r="G375" s="1" t="str">
        <f t="shared" ca="1" si="242"/>
        <v>Other</v>
      </c>
      <c r="H375" s="1">
        <f t="shared" ca="1" si="243"/>
        <v>0</v>
      </c>
      <c r="I375" s="1">
        <f t="shared" ca="1" si="235"/>
        <v>2</v>
      </c>
      <c r="J375" s="1">
        <f t="shared" ca="1" si="244"/>
        <v>27829</v>
      </c>
      <c r="K375" s="1">
        <f t="shared" ca="1" si="245"/>
        <v>4</v>
      </c>
      <c r="L375" s="1" t="str">
        <f t="shared" ca="1" si="246"/>
        <v>Sarvoday Nagar</v>
      </c>
      <c r="M375" s="1">
        <f t="shared" ca="1" si="272"/>
        <v>166974</v>
      </c>
      <c r="N375" s="1">
        <f t="shared" ca="1" si="247"/>
        <v>46561.045135233042</v>
      </c>
      <c r="O375" s="1">
        <f t="shared" ca="1" si="273"/>
        <v>899.35749160486944</v>
      </c>
      <c r="P375" s="1">
        <f t="shared" ca="1" si="248"/>
        <v>198</v>
      </c>
      <c r="Q375" s="1">
        <f t="shared" ca="1" si="274"/>
        <v>11083.881196729331</v>
      </c>
      <c r="R375">
        <f t="shared" ca="1" si="275"/>
        <v>19051.049268852548</v>
      </c>
      <c r="S375" s="1">
        <f t="shared" ca="1" si="276"/>
        <v>186924.40676045741</v>
      </c>
      <c r="T375" s="1">
        <f t="shared" ca="1" si="277"/>
        <v>57842.926331962371</v>
      </c>
      <c r="U375" s="1">
        <f t="shared" ca="1" si="278"/>
        <v>129081.48042849504</v>
      </c>
      <c r="X375" s="33">
        <f t="shared" ca="1" si="250"/>
        <v>0</v>
      </c>
      <c r="Y375" s="33">
        <f t="shared" ca="1" si="251"/>
        <v>1</v>
      </c>
      <c r="Z375" s="33"/>
      <c r="AA375" s="33"/>
      <c r="AO375" s="33">
        <f t="shared" ca="1" si="252"/>
        <v>0</v>
      </c>
      <c r="AP375" s="33">
        <f t="shared" ca="1" si="253"/>
        <v>0</v>
      </c>
      <c r="AQ375" s="33">
        <f t="shared" ca="1" si="254"/>
        <v>0</v>
      </c>
      <c r="AR375" s="33">
        <f t="shared" ca="1" si="255"/>
        <v>0</v>
      </c>
      <c r="AS375" s="33">
        <f t="shared" ca="1" si="256"/>
        <v>0</v>
      </c>
      <c r="AT375" s="34">
        <f t="shared" ca="1" si="257"/>
        <v>0</v>
      </c>
      <c r="AU375" s="33"/>
      <c r="AV375" s="1"/>
      <c r="AW375" s="1"/>
      <c r="AX375" s="1"/>
      <c r="AY375" s="1"/>
      <c r="AZ375" s="1"/>
      <c r="BD375" s="34">
        <f ca="1">Table1[[#This Row],[Car Value]]/Table1[[#This Row],[Cars]]</f>
        <v>449.67874580243472</v>
      </c>
      <c r="BG375" s="34">
        <f t="shared" ca="1" si="258"/>
        <v>0</v>
      </c>
      <c r="BN375" s="16">
        <f ca="1">Table1[[#This Row],[Mortage Value]]/Table1[[#This Row],[Value of House]]</f>
        <v>0.27885206759874615</v>
      </c>
      <c r="BO375" s="1">
        <f t="shared" ca="1" si="249"/>
        <v>0</v>
      </c>
      <c r="BP375" s="1"/>
      <c r="BS375" s="33">
        <f t="shared" ca="1" si="267"/>
        <v>0</v>
      </c>
      <c r="BT375" s="33">
        <f t="shared" ca="1" si="268"/>
        <v>0</v>
      </c>
      <c r="BU375" s="33">
        <f t="shared" ca="1" si="269"/>
        <v>0</v>
      </c>
      <c r="BV375" s="33">
        <f t="shared" ca="1" si="279"/>
        <v>26515</v>
      </c>
      <c r="BW375" s="33">
        <f t="shared" ca="1" si="270"/>
        <v>0</v>
      </c>
      <c r="BX375" s="33">
        <f t="shared" ca="1" si="271"/>
        <v>0</v>
      </c>
      <c r="BZ375" s="33">
        <f t="shared" ca="1" si="259"/>
        <v>0</v>
      </c>
      <c r="CA375" s="33">
        <f t="shared" ca="1" si="260"/>
        <v>0</v>
      </c>
      <c r="CB375" s="33">
        <f t="shared" ca="1" si="261"/>
        <v>0</v>
      </c>
      <c r="CC375" s="33">
        <f t="shared" ca="1" si="262"/>
        <v>0</v>
      </c>
      <c r="CD375" s="33">
        <f t="shared" ca="1" si="263"/>
        <v>0</v>
      </c>
      <c r="CE375" s="34">
        <f t="shared" ca="1" si="264"/>
        <v>0</v>
      </c>
      <c r="CG375" s="33">
        <f t="shared" ca="1" si="266"/>
        <v>1</v>
      </c>
      <c r="CH375" s="7"/>
      <c r="CJ375" s="34">
        <f t="shared" ca="1" si="265"/>
        <v>35</v>
      </c>
    </row>
    <row r="376" spans="1:88" x14ac:dyDescent="0.25">
      <c r="A376" s="1">
        <f t="shared" ca="1" si="236"/>
        <v>1</v>
      </c>
      <c r="B376" s="1" t="str">
        <f t="shared" ca="1" si="237"/>
        <v>Men</v>
      </c>
      <c r="C376" s="1">
        <f t="shared" ca="1" si="238"/>
        <v>35</v>
      </c>
      <c r="D376" s="1">
        <f t="shared" ca="1" si="239"/>
        <v>6</v>
      </c>
      <c r="E376" s="1" t="str">
        <f t="shared" ca="1" si="240"/>
        <v>Architecture</v>
      </c>
      <c r="F376" s="1">
        <f t="shared" ca="1" si="241"/>
        <v>2</v>
      </c>
      <c r="G376" s="1" t="str">
        <f t="shared" ca="1" si="242"/>
        <v>Civil Engineering</v>
      </c>
      <c r="H376" s="1">
        <f t="shared" ca="1" si="243"/>
        <v>3</v>
      </c>
      <c r="I376" s="1">
        <f t="shared" ca="1" si="235"/>
        <v>2</v>
      </c>
      <c r="J376" s="1">
        <f t="shared" ca="1" si="244"/>
        <v>20023</v>
      </c>
      <c r="K376" s="1">
        <f t="shared" ca="1" si="245"/>
        <v>3</v>
      </c>
      <c r="L376" s="1" t="str">
        <f t="shared" ca="1" si="246"/>
        <v>Nardas Nagar</v>
      </c>
      <c r="M376" s="1">
        <f t="shared" ca="1" si="272"/>
        <v>80092</v>
      </c>
      <c r="N376" s="1">
        <f t="shared" ca="1" si="247"/>
        <v>16320.266131499549</v>
      </c>
      <c r="O376" s="1">
        <f t="shared" ca="1" si="273"/>
        <v>10701.745633768087</v>
      </c>
      <c r="P376" s="1">
        <f t="shared" ca="1" si="248"/>
        <v>9892</v>
      </c>
      <c r="Q376" s="1">
        <f t="shared" ca="1" si="274"/>
        <v>29799.105997714658</v>
      </c>
      <c r="R376">
        <f t="shared" ca="1" si="275"/>
        <v>15025.820914851258</v>
      </c>
      <c r="S376" s="1">
        <f t="shared" ca="1" si="276"/>
        <v>105819.56654861935</v>
      </c>
      <c r="T376" s="1">
        <f t="shared" ca="1" si="277"/>
        <v>56011.372129214207</v>
      </c>
      <c r="U376" s="1">
        <f t="shared" ca="1" si="278"/>
        <v>49808.194419405139</v>
      </c>
      <c r="X376" s="33">
        <f t="shared" ca="1" si="250"/>
        <v>0</v>
      </c>
      <c r="Y376" s="33">
        <f t="shared" ca="1" si="251"/>
        <v>1</v>
      </c>
      <c r="Z376" s="33"/>
      <c r="AA376" s="33"/>
      <c r="AO376" s="33">
        <f t="shared" ca="1" si="252"/>
        <v>0</v>
      </c>
      <c r="AP376" s="33">
        <f t="shared" ca="1" si="253"/>
        <v>0</v>
      </c>
      <c r="AQ376" s="33">
        <f t="shared" ca="1" si="254"/>
        <v>0</v>
      </c>
      <c r="AR376" s="33">
        <f t="shared" ca="1" si="255"/>
        <v>0</v>
      </c>
      <c r="AS376" s="33">
        <f t="shared" ca="1" si="256"/>
        <v>0</v>
      </c>
      <c r="AT376" s="34">
        <f t="shared" ca="1" si="257"/>
        <v>0</v>
      </c>
      <c r="AU376" s="33"/>
      <c r="AV376" s="1"/>
      <c r="AW376" s="1"/>
      <c r="AX376" s="1"/>
      <c r="AY376" s="1"/>
      <c r="AZ376" s="1"/>
      <c r="BD376" s="34">
        <f ca="1">Table1[[#This Row],[Car Value]]/Table1[[#This Row],[Cars]]</f>
        <v>5350.8728168840435</v>
      </c>
      <c r="BG376" s="34">
        <f t="shared" ca="1" si="258"/>
        <v>0</v>
      </c>
      <c r="BN376" s="16">
        <f ca="1">Table1[[#This Row],[Mortage Value]]/Table1[[#This Row],[Value of House]]</f>
        <v>0.20376899230259637</v>
      </c>
      <c r="BO376" s="1">
        <f t="shared" ca="1" si="249"/>
        <v>0</v>
      </c>
      <c r="BP376" s="1"/>
      <c r="BS376" s="33">
        <f t="shared" ca="1" si="267"/>
        <v>0</v>
      </c>
      <c r="BT376" s="33">
        <f t="shared" ca="1" si="268"/>
        <v>0</v>
      </c>
      <c r="BU376" s="33">
        <f t="shared" ca="1" si="269"/>
        <v>0</v>
      </c>
      <c r="BV376" s="33">
        <f t="shared" ca="1" si="279"/>
        <v>0</v>
      </c>
      <c r="BW376" s="33">
        <f t="shared" ca="1" si="270"/>
        <v>27829</v>
      </c>
      <c r="BX376" s="33">
        <f t="shared" ca="1" si="271"/>
        <v>0</v>
      </c>
      <c r="BZ376" s="33">
        <f t="shared" ca="1" si="259"/>
        <v>0</v>
      </c>
      <c r="CA376" s="33">
        <f t="shared" ca="1" si="260"/>
        <v>0</v>
      </c>
      <c r="CB376" s="33">
        <f t="shared" ca="1" si="261"/>
        <v>0</v>
      </c>
      <c r="CC376" s="33">
        <f t="shared" ca="1" si="262"/>
        <v>0</v>
      </c>
      <c r="CD376" s="33">
        <f t="shared" ca="1" si="263"/>
        <v>0</v>
      </c>
      <c r="CE376" s="34">
        <f t="shared" ca="1" si="264"/>
        <v>0</v>
      </c>
      <c r="CG376" s="33">
        <f t="shared" ca="1" si="266"/>
        <v>1</v>
      </c>
      <c r="CH376" s="7"/>
      <c r="CJ376" s="34">
        <f t="shared" ca="1" si="265"/>
        <v>36</v>
      </c>
    </row>
    <row r="377" spans="1:88" x14ac:dyDescent="0.25">
      <c r="A377" s="1">
        <f t="shared" ca="1" si="236"/>
        <v>2</v>
      </c>
      <c r="B377" s="1" t="str">
        <f t="shared" ca="1" si="237"/>
        <v>Women</v>
      </c>
      <c r="C377" s="1">
        <f t="shared" ca="1" si="238"/>
        <v>26</v>
      </c>
      <c r="D377" s="1">
        <f t="shared" ca="1" si="239"/>
        <v>5</v>
      </c>
      <c r="E377" s="1" t="str">
        <f t="shared" ca="1" si="240"/>
        <v xml:space="preserve">General work </v>
      </c>
      <c r="F377" s="1">
        <f t="shared" ca="1" si="241"/>
        <v>5</v>
      </c>
      <c r="G377" s="1" t="str">
        <f t="shared" ca="1" si="242"/>
        <v>Other</v>
      </c>
      <c r="H377" s="1">
        <f t="shared" ca="1" si="243"/>
        <v>1</v>
      </c>
      <c r="I377" s="1">
        <f t="shared" ca="1" si="235"/>
        <v>2</v>
      </c>
      <c r="J377" s="1">
        <f t="shared" ca="1" si="244"/>
        <v>34549</v>
      </c>
      <c r="K377" s="1">
        <f t="shared" ca="1" si="245"/>
        <v>3</v>
      </c>
      <c r="L377" s="1" t="str">
        <f t="shared" ca="1" si="246"/>
        <v>Nardas Nagar</v>
      </c>
      <c r="M377" s="1">
        <f t="shared" ca="1" si="272"/>
        <v>103647</v>
      </c>
      <c r="N377" s="1">
        <f t="shared" ca="1" si="247"/>
        <v>57247.812204558781</v>
      </c>
      <c r="O377" s="1">
        <f t="shared" ca="1" si="273"/>
        <v>28105.377452276225</v>
      </c>
      <c r="P377" s="1">
        <f t="shared" ca="1" si="248"/>
        <v>1810</v>
      </c>
      <c r="Q377" s="1">
        <f t="shared" ca="1" si="274"/>
        <v>41882.541049540043</v>
      </c>
      <c r="R377">
        <f t="shared" ca="1" si="275"/>
        <v>25686.029282196159</v>
      </c>
      <c r="S377" s="1">
        <f t="shared" ca="1" si="276"/>
        <v>157438.4067344724</v>
      </c>
      <c r="T377" s="1">
        <f t="shared" ca="1" si="277"/>
        <v>100940.35325409882</v>
      </c>
      <c r="U377" s="1">
        <f t="shared" ca="1" si="278"/>
        <v>56498.053480373579</v>
      </c>
      <c r="X377" s="33">
        <f t="shared" ca="1" si="250"/>
        <v>1</v>
      </c>
      <c r="Y377" s="33">
        <f t="shared" ca="1" si="251"/>
        <v>0</v>
      </c>
      <c r="Z377" s="33"/>
      <c r="AA377" s="33"/>
      <c r="AO377" s="33">
        <f t="shared" ca="1" si="252"/>
        <v>0</v>
      </c>
      <c r="AP377" s="33">
        <f t="shared" ca="1" si="253"/>
        <v>0</v>
      </c>
      <c r="AQ377" s="33">
        <f t="shared" ca="1" si="254"/>
        <v>0</v>
      </c>
      <c r="AR377" s="33">
        <f t="shared" ca="1" si="255"/>
        <v>0</v>
      </c>
      <c r="AS377" s="33">
        <f t="shared" ca="1" si="256"/>
        <v>1</v>
      </c>
      <c r="AT377" s="34">
        <f t="shared" ca="1" si="257"/>
        <v>0</v>
      </c>
      <c r="AU377" s="33"/>
      <c r="AV377" s="1"/>
      <c r="AW377" s="1"/>
      <c r="AX377" s="1"/>
      <c r="AY377" s="1"/>
      <c r="AZ377" s="1"/>
      <c r="BD377" s="34">
        <f ca="1">Table1[[#This Row],[Car Value]]/Table1[[#This Row],[Cars]]</f>
        <v>14052.688726138113</v>
      </c>
      <c r="BG377" s="34">
        <f t="shared" ca="1" si="258"/>
        <v>0</v>
      </c>
      <c r="BN377" s="16">
        <f ca="1">Table1[[#This Row],[Mortage Value]]/Table1[[#This Row],[Value of House]]</f>
        <v>0.55233448343472347</v>
      </c>
      <c r="BO377" s="1">
        <f t="shared" ca="1" si="249"/>
        <v>0</v>
      </c>
      <c r="BP377" s="1"/>
      <c r="BS377" s="33">
        <f t="shared" ca="1" si="267"/>
        <v>0</v>
      </c>
      <c r="BT377" s="33">
        <f t="shared" ca="1" si="268"/>
        <v>0</v>
      </c>
      <c r="BU377" s="33">
        <f t="shared" ca="1" si="269"/>
        <v>0</v>
      </c>
      <c r="BV377" s="33">
        <f t="shared" ca="1" si="279"/>
        <v>0</v>
      </c>
      <c r="BW377" s="33">
        <f t="shared" ca="1" si="270"/>
        <v>0</v>
      </c>
      <c r="BX377" s="33">
        <f t="shared" ca="1" si="271"/>
        <v>20023</v>
      </c>
      <c r="BZ377" s="33">
        <f t="shared" ca="1" si="259"/>
        <v>0</v>
      </c>
      <c r="CA377" s="33">
        <f t="shared" ca="1" si="260"/>
        <v>0</v>
      </c>
      <c r="CB377" s="33">
        <f t="shared" ca="1" si="261"/>
        <v>0</v>
      </c>
      <c r="CC377" s="33">
        <f t="shared" ca="1" si="262"/>
        <v>0</v>
      </c>
      <c r="CD377" s="33">
        <f t="shared" ca="1" si="263"/>
        <v>20023</v>
      </c>
      <c r="CE377" s="34">
        <f t="shared" ca="1" si="264"/>
        <v>0</v>
      </c>
      <c r="CG377" s="33">
        <f t="shared" ca="1" si="266"/>
        <v>1</v>
      </c>
      <c r="CH377" s="7"/>
      <c r="CJ377" s="34">
        <f t="shared" ca="1" si="265"/>
        <v>32</v>
      </c>
    </row>
    <row r="378" spans="1:88" x14ac:dyDescent="0.25">
      <c r="A378" s="1">
        <f t="shared" ca="1" si="236"/>
        <v>2</v>
      </c>
      <c r="B378" s="1" t="str">
        <f t="shared" ca="1" si="237"/>
        <v>Women</v>
      </c>
      <c r="C378" s="1">
        <f t="shared" ca="1" si="238"/>
        <v>38</v>
      </c>
      <c r="D378" s="1">
        <f t="shared" ca="1" si="239"/>
        <v>3</v>
      </c>
      <c r="E378" s="1" t="str">
        <f t="shared" ca="1" si="240"/>
        <v>Teaching</v>
      </c>
      <c r="F378" s="1">
        <f t="shared" ca="1" si="241"/>
        <v>4</v>
      </c>
      <c r="G378" s="1" t="str">
        <f t="shared" ca="1" si="242"/>
        <v>IT Engineering</v>
      </c>
      <c r="H378" s="1">
        <f t="shared" ca="1" si="243"/>
        <v>0</v>
      </c>
      <c r="I378" s="1">
        <f t="shared" ca="1" si="235"/>
        <v>1</v>
      </c>
      <c r="J378" s="1">
        <f t="shared" ca="1" si="244"/>
        <v>34777</v>
      </c>
      <c r="K378" s="1">
        <f t="shared" ca="1" si="245"/>
        <v>4</v>
      </c>
      <c r="L378" s="1" t="str">
        <f t="shared" ca="1" si="246"/>
        <v>Sarvoday Nagar</v>
      </c>
      <c r="M378" s="1">
        <f t="shared" ca="1" si="272"/>
        <v>139108</v>
      </c>
      <c r="N378" s="1">
        <f t="shared" ca="1" si="247"/>
        <v>114756.59105062677</v>
      </c>
      <c r="O378" s="1">
        <f t="shared" ca="1" si="273"/>
        <v>25284.82392417677</v>
      </c>
      <c r="P378" s="1">
        <f t="shared" ca="1" si="248"/>
        <v>24384</v>
      </c>
      <c r="Q378" s="1">
        <f t="shared" ca="1" si="274"/>
        <v>9982.1388791207082</v>
      </c>
      <c r="R378">
        <f t="shared" ca="1" si="275"/>
        <v>36896.112356061916</v>
      </c>
      <c r="S378" s="1">
        <f t="shared" ca="1" si="276"/>
        <v>201288.93628023867</v>
      </c>
      <c r="T378" s="1">
        <f t="shared" ca="1" si="277"/>
        <v>149122.72992974747</v>
      </c>
      <c r="U378" s="1">
        <f t="shared" ca="1" si="278"/>
        <v>52166.206350491208</v>
      </c>
      <c r="X378" s="33">
        <f t="shared" ca="1" si="250"/>
        <v>0</v>
      </c>
      <c r="Y378" s="33">
        <f t="shared" ca="1" si="251"/>
        <v>1</v>
      </c>
      <c r="Z378" s="33"/>
      <c r="AA378" s="33"/>
      <c r="AO378" s="33">
        <f t="shared" ca="1" si="252"/>
        <v>0</v>
      </c>
      <c r="AP378" s="33">
        <f t="shared" ca="1" si="253"/>
        <v>0</v>
      </c>
      <c r="AQ378" s="33">
        <f t="shared" ca="1" si="254"/>
        <v>0</v>
      </c>
      <c r="AR378" s="33">
        <f t="shared" ca="1" si="255"/>
        <v>0</v>
      </c>
      <c r="AS378" s="33">
        <f t="shared" ca="1" si="256"/>
        <v>0</v>
      </c>
      <c r="AT378" s="34">
        <f t="shared" ca="1" si="257"/>
        <v>0</v>
      </c>
      <c r="AU378" s="33"/>
      <c r="AV378" s="1"/>
      <c r="AW378" s="1"/>
      <c r="AX378" s="1"/>
      <c r="AY378" s="1"/>
      <c r="AZ378" s="1"/>
      <c r="BD378" s="34">
        <f ca="1">Table1[[#This Row],[Car Value]]/Table1[[#This Row],[Cars]]</f>
        <v>25284.82392417677</v>
      </c>
      <c r="BG378" s="34">
        <f t="shared" ca="1" si="258"/>
        <v>0</v>
      </c>
      <c r="BN378" s="16">
        <f ca="1">Table1[[#This Row],[Mortage Value]]/Table1[[#This Row],[Value of House]]</f>
        <v>0.82494602072222134</v>
      </c>
      <c r="BO378" s="1">
        <f t="shared" ca="1" si="249"/>
        <v>0</v>
      </c>
      <c r="BP378" s="1"/>
      <c r="BS378" s="33">
        <f t="shared" ca="1" si="267"/>
        <v>0</v>
      </c>
      <c r="BT378" s="33">
        <f t="shared" ca="1" si="268"/>
        <v>0</v>
      </c>
      <c r="BU378" s="33">
        <f t="shared" ca="1" si="269"/>
        <v>0</v>
      </c>
      <c r="BV378" s="33">
        <f t="shared" ca="1" si="279"/>
        <v>0</v>
      </c>
      <c r="BW378" s="33">
        <f t="shared" ca="1" si="270"/>
        <v>0</v>
      </c>
      <c r="BX378" s="33">
        <f t="shared" ca="1" si="271"/>
        <v>34549</v>
      </c>
      <c r="BZ378" s="33">
        <f t="shared" ca="1" si="259"/>
        <v>0</v>
      </c>
      <c r="CA378" s="33">
        <f t="shared" ca="1" si="260"/>
        <v>0</v>
      </c>
      <c r="CB378" s="33">
        <f t="shared" ca="1" si="261"/>
        <v>0</v>
      </c>
      <c r="CC378" s="33">
        <f t="shared" ca="1" si="262"/>
        <v>0</v>
      </c>
      <c r="CD378" s="33">
        <f t="shared" ca="1" si="263"/>
        <v>0</v>
      </c>
      <c r="CE378" s="34">
        <f t="shared" ca="1" si="264"/>
        <v>0</v>
      </c>
      <c r="CG378" s="33">
        <f t="shared" ca="1" si="266"/>
        <v>1</v>
      </c>
      <c r="CH378" s="7"/>
      <c r="CJ378" s="34">
        <f t="shared" ca="1" si="265"/>
        <v>35</v>
      </c>
    </row>
    <row r="379" spans="1:88" x14ac:dyDescent="0.25">
      <c r="A379" s="1">
        <f t="shared" ca="1" si="236"/>
        <v>2</v>
      </c>
      <c r="B379" s="1" t="str">
        <f t="shared" ca="1" si="237"/>
        <v>Women</v>
      </c>
      <c r="C379" s="1">
        <f t="shared" ca="1" si="238"/>
        <v>44</v>
      </c>
      <c r="D379" s="1">
        <f t="shared" ca="1" si="239"/>
        <v>2</v>
      </c>
      <c r="E379" s="1" t="str">
        <f t="shared" ca="1" si="240"/>
        <v>Construction</v>
      </c>
      <c r="F379" s="1">
        <f t="shared" ca="1" si="241"/>
        <v>3</v>
      </c>
      <c r="G379" s="1" t="str">
        <f t="shared" ca="1" si="242"/>
        <v>B.ED</v>
      </c>
      <c r="H379" s="1">
        <f t="shared" ca="1" si="243"/>
        <v>0</v>
      </c>
      <c r="I379" s="1">
        <f t="shared" ca="1" si="235"/>
        <v>2</v>
      </c>
      <c r="J379" s="1">
        <f t="shared" ca="1" si="244"/>
        <v>23406</v>
      </c>
      <c r="K379" s="1">
        <f t="shared" ca="1" si="245"/>
        <v>4</v>
      </c>
      <c r="L379" s="1" t="str">
        <f t="shared" ca="1" si="246"/>
        <v>Sarvoday Nagar</v>
      </c>
      <c r="M379" s="1">
        <f t="shared" ca="1" si="272"/>
        <v>70218</v>
      </c>
      <c r="N379" s="1">
        <f t="shared" ca="1" si="247"/>
        <v>37158.633792638553</v>
      </c>
      <c r="O379" s="1">
        <f t="shared" ca="1" si="273"/>
        <v>25579.619597354871</v>
      </c>
      <c r="P379" s="1">
        <f t="shared" ca="1" si="248"/>
        <v>16690</v>
      </c>
      <c r="Q379" s="1">
        <f t="shared" ca="1" si="274"/>
        <v>40705.698911743501</v>
      </c>
      <c r="R379">
        <f t="shared" ca="1" si="275"/>
        <v>9914.1370935604118</v>
      </c>
      <c r="S379" s="1">
        <f t="shared" ca="1" si="276"/>
        <v>105711.75669091528</v>
      </c>
      <c r="T379" s="1">
        <f t="shared" ca="1" si="277"/>
        <v>94554.332704382046</v>
      </c>
      <c r="U379" s="1">
        <f t="shared" ca="1" si="278"/>
        <v>11157.423986533235</v>
      </c>
      <c r="X379" s="33">
        <f t="shared" ca="1" si="250"/>
        <v>0</v>
      </c>
      <c r="Y379" s="33">
        <f t="shared" ca="1" si="251"/>
        <v>1</v>
      </c>
      <c r="Z379" s="33"/>
      <c r="AA379" s="33"/>
      <c r="AO379" s="33">
        <f t="shared" ca="1" si="252"/>
        <v>1</v>
      </c>
      <c r="AP379" s="33">
        <f t="shared" ca="1" si="253"/>
        <v>0</v>
      </c>
      <c r="AQ379" s="33">
        <f t="shared" ca="1" si="254"/>
        <v>0</v>
      </c>
      <c r="AR379" s="33">
        <f t="shared" ca="1" si="255"/>
        <v>0</v>
      </c>
      <c r="AS379" s="33">
        <f t="shared" ca="1" si="256"/>
        <v>0</v>
      </c>
      <c r="AT379" s="34">
        <f t="shared" ca="1" si="257"/>
        <v>0</v>
      </c>
      <c r="AU379" s="33"/>
      <c r="AV379" s="1"/>
      <c r="AW379" s="1"/>
      <c r="AX379" s="1"/>
      <c r="AY379" s="1"/>
      <c r="AZ379" s="1"/>
      <c r="BD379" s="34">
        <f ca="1">Table1[[#This Row],[Car Value]]/Table1[[#This Row],[Cars]]</f>
        <v>12789.809798677436</v>
      </c>
      <c r="BG379" s="34">
        <f t="shared" ca="1" si="258"/>
        <v>0</v>
      </c>
      <c r="BN379" s="16">
        <f ca="1">Table1[[#This Row],[Mortage Value]]/Table1[[#This Row],[Value of House]]</f>
        <v>0.52918957806600231</v>
      </c>
      <c r="BO379" s="1">
        <f t="shared" ca="1" si="249"/>
        <v>0</v>
      </c>
      <c r="BP379" s="1"/>
      <c r="BS379" s="33">
        <f t="shared" ca="1" si="267"/>
        <v>0</v>
      </c>
      <c r="BT379" s="33">
        <f t="shared" ca="1" si="268"/>
        <v>0</v>
      </c>
      <c r="BU379" s="33">
        <f t="shared" ca="1" si="269"/>
        <v>0</v>
      </c>
      <c r="BV379" s="33">
        <f t="shared" ca="1" si="279"/>
        <v>0</v>
      </c>
      <c r="BW379" s="33">
        <f t="shared" ca="1" si="270"/>
        <v>34777</v>
      </c>
      <c r="BX379" s="33">
        <f t="shared" ca="1" si="271"/>
        <v>0</v>
      </c>
      <c r="BZ379" s="33">
        <f t="shared" ca="1" si="259"/>
        <v>34777</v>
      </c>
      <c r="CA379" s="33">
        <f t="shared" ca="1" si="260"/>
        <v>0</v>
      </c>
      <c r="CB379" s="33">
        <f t="shared" ca="1" si="261"/>
        <v>0</v>
      </c>
      <c r="CC379" s="33">
        <f t="shared" ca="1" si="262"/>
        <v>0</v>
      </c>
      <c r="CD379" s="33">
        <f t="shared" ca="1" si="263"/>
        <v>0</v>
      </c>
      <c r="CE379" s="34">
        <f t="shared" ca="1" si="264"/>
        <v>0</v>
      </c>
      <c r="CG379" s="33">
        <f t="shared" ca="1" si="266"/>
        <v>1</v>
      </c>
      <c r="CH379" s="7"/>
      <c r="CJ379" s="34">
        <f t="shared" ca="1" si="265"/>
        <v>26</v>
      </c>
    </row>
    <row r="380" spans="1:88" x14ac:dyDescent="0.25">
      <c r="A380" s="1">
        <f t="shared" ca="1" si="236"/>
        <v>1</v>
      </c>
      <c r="B380" s="1" t="str">
        <f t="shared" ca="1" si="237"/>
        <v>Men</v>
      </c>
      <c r="C380" s="1">
        <f t="shared" ca="1" si="238"/>
        <v>42</v>
      </c>
      <c r="D380" s="1">
        <f t="shared" ca="1" si="239"/>
        <v>2</v>
      </c>
      <c r="E380" s="1" t="str">
        <f t="shared" ca="1" si="240"/>
        <v>Construction</v>
      </c>
      <c r="F380" s="1">
        <f t="shared" ca="1" si="241"/>
        <v>6</v>
      </c>
      <c r="G380" s="1" t="str">
        <f t="shared" ca="1" si="242"/>
        <v>Architech</v>
      </c>
      <c r="H380" s="1">
        <f t="shared" ca="1" si="243"/>
        <v>3</v>
      </c>
      <c r="I380" s="1">
        <f t="shared" ca="1" si="235"/>
        <v>1</v>
      </c>
      <c r="J380" s="1">
        <f t="shared" ca="1" si="244"/>
        <v>27206</v>
      </c>
      <c r="K380" s="1">
        <f t="shared" ca="1" si="245"/>
        <v>1</v>
      </c>
      <c r="L380" s="1" t="str">
        <f t="shared" ca="1" si="246"/>
        <v>Ganesh Nagar</v>
      </c>
      <c r="M380" s="1">
        <f t="shared" ca="1" si="272"/>
        <v>163236</v>
      </c>
      <c r="N380" s="1">
        <f t="shared" ca="1" si="247"/>
        <v>73013.778108307219</v>
      </c>
      <c r="O380" s="1">
        <f t="shared" ca="1" si="273"/>
        <v>10788.586628300902</v>
      </c>
      <c r="P380" s="1">
        <f t="shared" ca="1" si="248"/>
        <v>9502</v>
      </c>
      <c r="Q380" s="1">
        <f t="shared" ca="1" si="274"/>
        <v>39790.581126067947</v>
      </c>
      <c r="R380">
        <f t="shared" ca="1" si="275"/>
        <v>33077.481602273736</v>
      </c>
      <c r="S380" s="1">
        <f t="shared" ca="1" si="276"/>
        <v>207102.06823057463</v>
      </c>
      <c r="T380" s="1">
        <f t="shared" ca="1" si="277"/>
        <v>122306.35923437517</v>
      </c>
      <c r="U380" s="1">
        <f t="shared" ca="1" si="278"/>
        <v>84795.708996199464</v>
      </c>
      <c r="X380" s="33">
        <f t="shared" ca="1" si="250"/>
        <v>0</v>
      </c>
      <c r="Y380" s="33">
        <f t="shared" ca="1" si="251"/>
        <v>1</v>
      </c>
      <c r="Z380" s="33"/>
      <c r="AA380" s="33"/>
      <c r="AO380" s="33">
        <f t="shared" ca="1" si="252"/>
        <v>0</v>
      </c>
      <c r="AP380" s="33">
        <f t="shared" ca="1" si="253"/>
        <v>0</v>
      </c>
      <c r="AQ380" s="33">
        <f t="shared" ca="1" si="254"/>
        <v>0</v>
      </c>
      <c r="AR380" s="33">
        <f t="shared" ca="1" si="255"/>
        <v>1</v>
      </c>
      <c r="AS380" s="33">
        <f t="shared" ca="1" si="256"/>
        <v>0</v>
      </c>
      <c r="AT380" s="34">
        <f t="shared" ca="1" si="257"/>
        <v>0</v>
      </c>
      <c r="AU380" s="33"/>
      <c r="AV380" s="1"/>
      <c r="AW380" s="1"/>
      <c r="AX380" s="1"/>
      <c r="AY380" s="1"/>
      <c r="AZ380" s="1"/>
      <c r="BD380" s="34">
        <f ca="1">Table1[[#This Row],[Car Value]]/Table1[[#This Row],[Cars]]</f>
        <v>10788.586628300902</v>
      </c>
      <c r="BG380" s="34">
        <f t="shared" ca="1" si="258"/>
        <v>0</v>
      </c>
      <c r="BN380" s="16">
        <f ca="1">Table1[[#This Row],[Mortage Value]]/Table1[[#This Row],[Value of House]]</f>
        <v>0.44728967941083597</v>
      </c>
      <c r="BO380" s="1">
        <f t="shared" ca="1" si="249"/>
        <v>0</v>
      </c>
      <c r="BP380" s="1"/>
      <c r="BS380" s="33">
        <f t="shared" ca="1" si="267"/>
        <v>0</v>
      </c>
      <c r="BT380" s="33">
        <f t="shared" ca="1" si="268"/>
        <v>0</v>
      </c>
      <c r="BU380" s="33">
        <f t="shared" ca="1" si="269"/>
        <v>0</v>
      </c>
      <c r="BV380" s="33">
        <f t="shared" ca="1" si="279"/>
        <v>0</v>
      </c>
      <c r="BW380" s="33">
        <f t="shared" ca="1" si="270"/>
        <v>23406</v>
      </c>
      <c r="BX380" s="33">
        <f t="shared" ca="1" si="271"/>
        <v>0</v>
      </c>
      <c r="BZ380" s="33">
        <f t="shared" ca="1" si="259"/>
        <v>0</v>
      </c>
      <c r="CA380" s="33">
        <f t="shared" ca="1" si="260"/>
        <v>0</v>
      </c>
      <c r="CB380" s="33">
        <f t="shared" ca="1" si="261"/>
        <v>0</v>
      </c>
      <c r="CC380" s="33">
        <f t="shared" ca="1" si="262"/>
        <v>23406</v>
      </c>
      <c r="CD380" s="33">
        <f t="shared" ca="1" si="263"/>
        <v>0</v>
      </c>
      <c r="CE380" s="34">
        <f t="shared" ca="1" si="264"/>
        <v>0</v>
      </c>
      <c r="CG380" s="33">
        <f t="shared" ca="1" si="266"/>
        <v>1</v>
      </c>
      <c r="CH380" s="7"/>
      <c r="CJ380" s="34">
        <f t="shared" ca="1" si="265"/>
        <v>38</v>
      </c>
    </row>
    <row r="381" spans="1:88" x14ac:dyDescent="0.25">
      <c r="A381" s="1">
        <f t="shared" ca="1" si="236"/>
        <v>2</v>
      </c>
      <c r="B381" s="1" t="str">
        <f t="shared" ca="1" si="237"/>
        <v>Women</v>
      </c>
      <c r="C381" s="1">
        <f t="shared" ca="1" si="238"/>
        <v>29</v>
      </c>
      <c r="D381" s="1">
        <f t="shared" ca="1" si="239"/>
        <v>6</v>
      </c>
      <c r="E381" s="1" t="str">
        <f t="shared" ca="1" si="240"/>
        <v>Architecture</v>
      </c>
      <c r="F381" s="1">
        <f t="shared" ca="1" si="241"/>
        <v>5</v>
      </c>
      <c r="G381" s="1" t="str">
        <f t="shared" ca="1" si="242"/>
        <v>Other</v>
      </c>
      <c r="H381" s="1">
        <f t="shared" ca="1" si="243"/>
        <v>2</v>
      </c>
      <c r="I381" s="1">
        <f t="shared" ca="1" si="235"/>
        <v>1</v>
      </c>
      <c r="J381" s="1">
        <f t="shared" ca="1" si="244"/>
        <v>32324</v>
      </c>
      <c r="K381" s="1">
        <f t="shared" ca="1" si="245"/>
        <v>5</v>
      </c>
      <c r="L381" s="1" t="str">
        <f t="shared" ca="1" si="246"/>
        <v>Shivaji Talao</v>
      </c>
      <c r="M381" s="1">
        <f t="shared" ca="1" si="272"/>
        <v>129296</v>
      </c>
      <c r="N381" s="1">
        <f t="shared" ca="1" si="247"/>
        <v>16324.826663033211</v>
      </c>
      <c r="O381" s="1">
        <f t="shared" ca="1" si="273"/>
        <v>12285.093873222677</v>
      </c>
      <c r="P381" s="1">
        <f t="shared" ca="1" si="248"/>
        <v>6711</v>
      </c>
      <c r="Q381" s="1">
        <f t="shared" ca="1" si="274"/>
        <v>64069.458684681114</v>
      </c>
      <c r="R381">
        <f t="shared" ca="1" si="275"/>
        <v>8987.5328762789195</v>
      </c>
      <c r="S381" s="1">
        <f t="shared" ca="1" si="276"/>
        <v>150568.62674950159</v>
      </c>
      <c r="T381" s="1">
        <f t="shared" ca="1" si="277"/>
        <v>87105.285347714322</v>
      </c>
      <c r="U381" s="1">
        <f t="shared" ca="1" si="278"/>
        <v>63463.341401787271</v>
      </c>
      <c r="X381" s="33">
        <f t="shared" ca="1" si="250"/>
        <v>1</v>
      </c>
      <c r="Y381" s="33">
        <f t="shared" ca="1" si="251"/>
        <v>0</v>
      </c>
      <c r="Z381" s="33"/>
      <c r="AA381" s="33"/>
      <c r="AO381" s="33">
        <f t="shared" ca="1" si="252"/>
        <v>0</v>
      </c>
      <c r="AP381" s="33">
        <f t="shared" ca="1" si="253"/>
        <v>0</v>
      </c>
      <c r="AQ381" s="33">
        <f t="shared" ca="1" si="254"/>
        <v>0</v>
      </c>
      <c r="AR381" s="33">
        <f t="shared" ca="1" si="255"/>
        <v>1</v>
      </c>
      <c r="AS381" s="33">
        <f t="shared" ca="1" si="256"/>
        <v>0</v>
      </c>
      <c r="AT381" s="34">
        <f t="shared" ca="1" si="257"/>
        <v>0</v>
      </c>
      <c r="AU381" s="33"/>
      <c r="AV381" s="1"/>
      <c r="AW381" s="1"/>
      <c r="AX381" s="1"/>
      <c r="AY381" s="1"/>
      <c r="AZ381" s="1"/>
      <c r="BD381" s="34">
        <f ca="1">Table1[[#This Row],[Car Value]]/Table1[[#This Row],[Cars]]</f>
        <v>12285.093873222677</v>
      </c>
      <c r="BG381" s="34">
        <f t="shared" ca="1" si="258"/>
        <v>0</v>
      </c>
      <c r="BN381" s="16">
        <f ca="1">Table1[[#This Row],[Mortage Value]]/Table1[[#This Row],[Value of House]]</f>
        <v>0.12625933256274913</v>
      </c>
      <c r="BO381" s="1">
        <f t="shared" ca="1" si="249"/>
        <v>1</v>
      </c>
      <c r="BP381" s="1"/>
      <c r="BS381" s="33">
        <f t="shared" ca="1" si="267"/>
        <v>27206</v>
      </c>
      <c r="BT381" s="33">
        <f t="shared" ca="1" si="268"/>
        <v>0</v>
      </c>
      <c r="BU381" s="33">
        <f t="shared" ca="1" si="269"/>
        <v>0</v>
      </c>
      <c r="BV381" s="33">
        <f t="shared" ca="1" si="279"/>
        <v>0</v>
      </c>
      <c r="BW381" s="33">
        <f t="shared" ca="1" si="270"/>
        <v>0</v>
      </c>
      <c r="BX381" s="33">
        <f t="shared" ca="1" si="271"/>
        <v>0</v>
      </c>
      <c r="BZ381" s="33">
        <f t="shared" ca="1" si="259"/>
        <v>0</v>
      </c>
      <c r="CA381" s="33">
        <f t="shared" ca="1" si="260"/>
        <v>0</v>
      </c>
      <c r="CB381" s="33">
        <f t="shared" ca="1" si="261"/>
        <v>0</v>
      </c>
      <c r="CC381" s="33">
        <f t="shared" ca="1" si="262"/>
        <v>27206</v>
      </c>
      <c r="CD381" s="33">
        <f t="shared" ca="1" si="263"/>
        <v>0</v>
      </c>
      <c r="CE381" s="34">
        <f t="shared" ca="1" si="264"/>
        <v>0</v>
      </c>
      <c r="CG381" s="33">
        <f t="shared" ca="1" si="266"/>
        <v>1</v>
      </c>
      <c r="CH381" s="7"/>
      <c r="CJ381" s="34">
        <f t="shared" ca="1" si="265"/>
        <v>44</v>
      </c>
    </row>
    <row r="382" spans="1:88" x14ac:dyDescent="0.25">
      <c r="A382" s="1">
        <f t="shared" ca="1" si="236"/>
        <v>1</v>
      </c>
      <c r="B382" s="1" t="str">
        <f t="shared" ca="1" si="237"/>
        <v>Men</v>
      </c>
      <c r="C382" s="1">
        <f t="shared" ca="1" si="238"/>
        <v>35</v>
      </c>
      <c r="D382" s="1">
        <f t="shared" ca="1" si="239"/>
        <v>5</v>
      </c>
      <c r="E382" s="1" t="str">
        <f t="shared" ca="1" si="240"/>
        <v xml:space="preserve">General work </v>
      </c>
      <c r="F382" s="1">
        <f t="shared" ca="1" si="241"/>
        <v>6</v>
      </c>
      <c r="G382" s="1" t="str">
        <f t="shared" ca="1" si="242"/>
        <v>Architech</v>
      </c>
      <c r="H382" s="1">
        <f t="shared" ca="1" si="243"/>
        <v>4</v>
      </c>
      <c r="I382" s="1">
        <f t="shared" ca="1" si="235"/>
        <v>1</v>
      </c>
      <c r="J382" s="1">
        <f t="shared" ca="1" si="244"/>
        <v>29625</v>
      </c>
      <c r="K382" s="1">
        <f t="shared" ca="1" si="245"/>
        <v>1</v>
      </c>
      <c r="L382" s="1" t="str">
        <f t="shared" ca="1" si="246"/>
        <v>Ganesh Nagar</v>
      </c>
      <c r="M382" s="1">
        <f t="shared" ca="1" si="272"/>
        <v>88875</v>
      </c>
      <c r="N382" s="1">
        <f t="shared" ca="1" si="247"/>
        <v>17773.514805842133</v>
      </c>
      <c r="O382" s="1">
        <f t="shared" ca="1" si="273"/>
        <v>1180.2577785247986</v>
      </c>
      <c r="P382" s="1">
        <f t="shared" ca="1" si="248"/>
        <v>828</v>
      </c>
      <c r="Q382" s="1">
        <f t="shared" ca="1" si="274"/>
        <v>32614.933655255878</v>
      </c>
      <c r="R382">
        <f t="shared" ca="1" si="275"/>
        <v>23536.71560562736</v>
      </c>
      <c r="S382" s="1">
        <f t="shared" ca="1" si="276"/>
        <v>113591.97338415217</v>
      </c>
      <c r="T382" s="1">
        <f t="shared" ca="1" si="277"/>
        <v>51216.448461098014</v>
      </c>
      <c r="U382" s="1">
        <f t="shared" ca="1" si="278"/>
        <v>62375.524923054152</v>
      </c>
      <c r="X382" s="33">
        <f t="shared" ca="1" si="250"/>
        <v>0</v>
      </c>
      <c r="Y382" s="33">
        <f t="shared" ca="1" si="251"/>
        <v>1</v>
      </c>
      <c r="Z382" s="33"/>
      <c r="AA382" s="33"/>
      <c r="AO382" s="33">
        <f t="shared" ca="1" si="252"/>
        <v>0</v>
      </c>
      <c r="AP382" s="33">
        <f t="shared" ca="1" si="253"/>
        <v>0</v>
      </c>
      <c r="AQ382" s="33">
        <f t="shared" ca="1" si="254"/>
        <v>0</v>
      </c>
      <c r="AR382" s="33">
        <f t="shared" ca="1" si="255"/>
        <v>0</v>
      </c>
      <c r="AS382" s="33">
        <f t="shared" ca="1" si="256"/>
        <v>1</v>
      </c>
      <c r="AT382" s="34">
        <f t="shared" ca="1" si="257"/>
        <v>0</v>
      </c>
      <c r="AU382" s="33"/>
      <c r="AV382" s="1"/>
      <c r="AW382" s="1"/>
      <c r="AX382" s="1"/>
      <c r="AY382" s="1"/>
      <c r="AZ382" s="1"/>
      <c r="BD382" s="34">
        <f ca="1">Table1[[#This Row],[Car Value]]/Table1[[#This Row],[Cars]]</f>
        <v>1180.2577785247986</v>
      </c>
      <c r="BG382" s="34">
        <f t="shared" ca="1" si="258"/>
        <v>0</v>
      </c>
      <c r="BN382" s="16">
        <f ca="1">Table1[[#This Row],[Mortage Value]]/Table1[[#This Row],[Value of House]]</f>
        <v>0.19998328895462317</v>
      </c>
      <c r="BO382" s="1">
        <f t="shared" ca="1" si="249"/>
        <v>1</v>
      </c>
      <c r="BP382" s="1"/>
      <c r="BS382" s="33">
        <f t="shared" ca="1" si="267"/>
        <v>0</v>
      </c>
      <c r="BT382" s="33">
        <f t="shared" ca="1" si="268"/>
        <v>0</v>
      </c>
      <c r="BU382" s="33">
        <f t="shared" ca="1" si="269"/>
        <v>32324</v>
      </c>
      <c r="BV382" s="33">
        <f t="shared" ca="1" si="279"/>
        <v>0</v>
      </c>
      <c r="BW382" s="33">
        <f t="shared" ca="1" si="270"/>
        <v>0</v>
      </c>
      <c r="BX382" s="33">
        <f t="shared" ca="1" si="271"/>
        <v>0</v>
      </c>
      <c r="BZ382" s="33">
        <f t="shared" ca="1" si="259"/>
        <v>0</v>
      </c>
      <c r="CA382" s="33">
        <f t="shared" ca="1" si="260"/>
        <v>0</v>
      </c>
      <c r="CB382" s="33">
        <f t="shared" ca="1" si="261"/>
        <v>0</v>
      </c>
      <c r="CC382" s="33">
        <f t="shared" ca="1" si="262"/>
        <v>0</v>
      </c>
      <c r="CD382" s="33">
        <f t="shared" ca="1" si="263"/>
        <v>32324</v>
      </c>
      <c r="CE382" s="34">
        <f t="shared" ca="1" si="264"/>
        <v>0</v>
      </c>
      <c r="CG382" s="33">
        <f t="shared" ca="1" si="266"/>
        <v>1</v>
      </c>
      <c r="CH382" s="7"/>
      <c r="CJ382" s="34">
        <f t="shared" ca="1" si="265"/>
        <v>42</v>
      </c>
    </row>
    <row r="383" spans="1:88" x14ac:dyDescent="0.25">
      <c r="A383" s="1">
        <f t="shared" ca="1" si="236"/>
        <v>1</v>
      </c>
      <c r="B383" s="1" t="str">
        <f t="shared" ca="1" si="237"/>
        <v>Men</v>
      </c>
      <c r="C383" s="1">
        <f t="shared" ca="1" si="238"/>
        <v>31</v>
      </c>
      <c r="D383" s="1">
        <f t="shared" ca="1" si="239"/>
        <v>5</v>
      </c>
      <c r="E383" s="1" t="str">
        <f t="shared" ca="1" si="240"/>
        <v xml:space="preserve">General work </v>
      </c>
      <c r="F383" s="1">
        <f t="shared" ca="1" si="241"/>
        <v>6</v>
      </c>
      <c r="G383" s="1" t="str">
        <f t="shared" ca="1" si="242"/>
        <v>Architech</v>
      </c>
      <c r="H383" s="1">
        <f t="shared" ca="1" si="243"/>
        <v>0</v>
      </c>
      <c r="I383" s="1">
        <f t="shared" ca="1" si="235"/>
        <v>1</v>
      </c>
      <c r="J383" s="1">
        <f t="shared" ca="1" si="244"/>
        <v>33643</v>
      </c>
      <c r="K383" s="1">
        <f t="shared" ca="1" si="245"/>
        <v>3</v>
      </c>
      <c r="L383" s="1" t="str">
        <f t="shared" ca="1" si="246"/>
        <v>Nardas Nagar</v>
      </c>
      <c r="M383" s="1">
        <f t="shared" ca="1" si="272"/>
        <v>100929</v>
      </c>
      <c r="N383" s="1">
        <f t="shared" ca="1" si="247"/>
        <v>60977.958065966028</v>
      </c>
      <c r="O383" s="1">
        <f t="shared" ca="1" si="273"/>
        <v>33360.438584617019</v>
      </c>
      <c r="P383" s="1">
        <f t="shared" ca="1" si="248"/>
        <v>22565</v>
      </c>
      <c r="Q383" s="1">
        <f t="shared" ca="1" si="274"/>
        <v>42136.720610376593</v>
      </c>
      <c r="R383">
        <f t="shared" ca="1" si="275"/>
        <v>44635.750419665739</v>
      </c>
      <c r="S383" s="1">
        <f t="shared" ca="1" si="276"/>
        <v>178925.18900428276</v>
      </c>
      <c r="T383" s="1">
        <f t="shared" ca="1" si="277"/>
        <v>125679.67867634262</v>
      </c>
      <c r="U383" s="1">
        <f t="shared" ca="1" si="278"/>
        <v>53245.510327940137</v>
      </c>
      <c r="X383" s="33">
        <f t="shared" ca="1" si="250"/>
        <v>1</v>
      </c>
      <c r="Y383" s="33">
        <f t="shared" ca="1" si="251"/>
        <v>0</v>
      </c>
      <c r="Z383" s="33"/>
      <c r="AA383" s="33"/>
      <c r="AO383" s="33">
        <f t="shared" ca="1" si="252"/>
        <v>0</v>
      </c>
      <c r="AP383" s="33">
        <f t="shared" ca="1" si="253"/>
        <v>0</v>
      </c>
      <c r="AQ383" s="33">
        <f t="shared" ca="1" si="254"/>
        <v>0</v>
      </c>
      <c r="AR383" s="33">
        <f t="shared" ca="1" si="255"/>
        <v>0</v>
      </c>
      <c r="AS383" s="33">
        <f t="shared" ca="1" si="256"/>
        <v>0</v>
      </c>
      <c r="AT383" s="34">
        <f t="shared" ca="1" si="257"/>
        <v>0</v>
      </c>
      <c r="AU383" s="33"/>
      <c r="AV383" s="1"/>
      <c r="AW383" s="1"/>
      <c r="AX383" s="1"/>
      <c r="AY383" s="1"/>
      <c r="AZ383" s="1"/>
      <c r="BD383" s="34">
        <f ca="1">Table1[[#This Row],[Car Value]]/Table1[[#This Row],[Cars]]</f>
        <v>33360.438584617019</v>
      </c>
      <c r="BG383" s="34">
        <f t="shared" ca="1" si="258"/>
        <v>0</v>
      </c>
      <c r="BN383" s="16">
        <f ca="1">Table1[[#This Row],[Mortage Value]]/Table1[[#This Row],[Value of House]]</f>
        <v>0.60416687043333461</v>
      </c>
      <c r="BO383" s="1">
        <f t="shared" ca="1" si="249"/>
        <v>0</v>
      </c>
      <c r="BP383" s="1"/>
      <c r="BS383" s="33">
        <f t="shared" ca="1" si="267"/>
        <v>29625</v>
      </c>
      <c r="BT383" s="33">
        <f t="shared" ca="1" si="268"/>
        <v>0</v>
      </c>
      <c r="BU383" s="33">
        <f t="shared" ca="1" si="269"/>
        <v>0</v>
      </c>
      <c r="BV383" s="33">
        <f t="shared" ca="1" si="279"/>
        <v>0</v>
      </c>
      <c r="BW383" s="33">
        <f t="shared" ca="1" si="270"/>
        <v>0</v>
      </c>
      <c r="BX383" s="33">
        <f t="shared" ca="1" si="271"/>
        <v>0</v>
      </c>
      <c r="BZ383" s="33">
        <f t="shared" ca="1" si="259"/>
        <v>0</v>
      </c>
      <c r="CA383" s="33">
        <f t="shared" ca="1" si="260"/>
        <v>0</v>
      </c>
      <c r="CB383" s="33">
        <f t="shared" ca="1" si="261"/>
        <v>0</v>
      </c>
      <c r="CC383" s="33">
        <f t="shared" ca="1" si="262"/>
        <v>0</v>
      </c>
      <c r="CD383" s="33">
        <f t="shared" ca="1" si="263"/>
        <v>0</v>
      </c>
      <c r="CE383" s="34">
        <f t="shared" ca="1" si="264"/>
        <v>0</v>
      </c>
      <c r="CG383" s="33">
        <f t="shared" ca="1" si="266"/>
        <v>1</v>
      </c>
      <c r="CH383" s="7"/>
      <c r="CJ383" s="34">
        <f t="shared" ca="1" si="265"/>
        <v>29</v>
      </c>
    </row>
    <row r="384" spans="1:88" x14ac:dyDescent="0.25">
      <c r="A384" s="1">
        <f t="shared" ca="1" si="236"/>
        <v>1</v>
      </c>
      <c r="B384" s="1" t="str">
        <f t="shared" ca="1" si="237"/>
        <v>Men</v>
      </c>
      <c r="C384" s="1">
        <f t="shared" ca="1" si="238"/>
        <v>29</v>
      </c>
      <c r="D384" s="1">
        <f t="shared" ca="1" si="239"/>
        <v>4</v>
      </c>
      <c r="E384" s="1" t="str">
        <f t="shared" ca="1" si="240"/>
        <v>IT</v>
      </c>
      <c r="F384" s="1">
        <f t="shared" ca="1" si="241"/>
        <v>5</v>
      </c>
      <c r="G384" s="1" t="str">
        <f t="shared" ca="1" si="242"/>
        <v>Other</v>
      </c>
      <c r="H384" s="1">
        <f t="shared" ca="1" si="243"/>
        <v>1</v>
      </c>
      <c r="I384" s="1">
        <f t="shared" ca="1" si="235"/>
        <v>1</v>
      </c>
      <c r="J384" s="1">
        <f t="shared" ca="1" si="244"/>
        <v>18734</v>
      </c>
      <c r="K384" s="1">
        <f t="shared" ca="1" si="245"/>
        <v>1</v>
      </c>
      <c r="L384" s="1" t="str">
        <f t="shared" ca="1" si="246"/>
        <v>Ganesh Nagar</v>
      </c>
      <c r="M384" s="1">
        <f t="shared" ca="1" si="272"/>
        <v>56202</v>
      </c>
      <c r="N384" s="1">
        <f t="shared" ca="1" si="247"/>
        <v>17381.005652363874</v>
      </c>
      <c r="O384" s="1">
        <f t="shared" ca="1" si="273"/>
        <v>17016.688661575132</v>
      </c>
      <c r="P384" s="1">
        <f t="shared" ca="1" si="248"/>
        <v>2794</v>
      </c>
      <c r="Q384" s="1">
        <f t="shared" ca="1" si="274"/>
        <v>27377.752245380696</v>
      </c>
      <c r="R384">
        <f t="shared" ca="1" si="275"/>
        <v>3852.3017723920111</v>
      </c>
      <c r="S384" s="1">
        <f t="shared" ca="1" si="276"/>
        <v>77070.990433967134</v>
      </c>
      <c r="T384" s="1">
        <f t="shared" ca="1" si="277"/>
        <v>47552.757897744566</v>
      </c>
      <c r="U384" s="1">
        <f t="shared" ca="1" si="278"/>
        <v>29518.232536222567</v>
      </c>
      <c r="X384" s="33">
        <f t="shared" ca="1" si="250"/>
        <v>1</v>
      </c>
      <c r="Y384" s="33">
        <f t="shared" ca="1" si="251"/>
        <v>0</v>
      </c>
      <c r="Z384" s="33"/>
      <c r="AA384" s="33"/>
      <c r="AO384" s="33">
        <f t="shared" ca="1" si="252"/>
        <v>0</v>
      </c>
      <c r="AP384" s="33">
        <f t="shared" ca="1" si="253"/>
        <v>0</v>
      </c>
      <c r="AQ384" s="33">
        <f t="shared" ca="1" si="254"/>
        <v>0</v>
      </c>
      <c r="AR384" s="33">
        <f t="shared" ca="1" si="255"/>
        <v>0</v>
      </c>
      <c r="AS384" s="33">
        <f t="shared" ca="1" si="256"/>
        <v>0</v>
      </c>
      <c r="AT384" s="34">
        <f t="shared" ca="1" si="257"/>
        <v>0</v>
      </c>
      <c r="AU384" s="33"/>
      <c r="AV384" s="1"/>
      <c r="AW384" s="1"/>
      <c r="AX384" s="1"/>
      <c r="AY384" s="1"/>
      <c r="AZ384" s="1"/>
      <c r="BD384" s="34">
        <f ca="1">Table1[[#This Row],[Car Value]]/Table1[[#This Row],[Cars]]</f>
        <v>17016.688661575132</v>
      </c>
      <c r="BG384" s="34">
        <f t="shared" ca="1" si="258"/>
        <v>0</v>
      </c>
      <c r="BN384" s="16">
        <f ca="1">Table1[[#This Row],[Mortage Value]]/Table1[[#This Row],[Value of House]]</f>
        <v>0.30925955753111767</v>
      </c>
      <c r="BO384" s="1">
        <f t="shared" ca="1" si="249"/>
        <v>0</v>
      </c>
      <c r="BP384" s="1"/>
      <c r="BS384" s="33">
        <f t="shared" ca="1" si="267"/>
        <v>0</v>
      </c>
      <c r="BT384" s="33">
        <f t="shared" ca="1" si="268"/>
        <v>0</v>
      </c>
      <c r="BU384" s="33">
        <f t="shared" ca="1" si="269"/>
        <v>0</v>
      </c>
      <c r="BV384" s="33">
        <f t="shared" ca="1" si="279"/>
        <v>0</v>
      </c>
      <c r="BW384" s="33">
        <f t="shared" ca="1" si="270"/>
        <v>0</v>
      </c>
      <c r="BX384" s="33">
        <f t="shared" ca="1" si="271"/>
        <v>33643</v>
      </c>
      <c r="BZ384" s="33">
        <f t="shared" ca="1" si="259"/>
        <v>0</v>
      </c>
      <c r="CA384" s="33">
        <f t="shared" ca="1" si="260"/>
        <v>0</v>
      </c>
      <c r="CB384" s="33">
        <f t="shared" ca="1" si="261"/>
        <v>0</v>
      </c>
      <c r="CC384" s="33">
        <f t="shared" ca="1" si="262"/>
        <v>0</v>
      </c>
      <c r="CD384" s="33">
        <f t="shared" ca="1" si="263"/>
        <v>0</v>
      </c>
      <c r="CE384" s="34">
        <f t="shared" ca="1" si="264"/>
        <v>0</v>
      </c>
      <c r="CG384" s="33">
        <f t="shared" ca="1" si="266"/>
        <v>1</v>
      </c>
      <c r="CH384" s="7"/>
      <c r="CJ384" s="34">
        <f t="shared" ca="1" si="265"/>
        <v>35</v>
      </c>
    </row>
    <row r="385" spans="1:88" x14ac:dyDescent="0.25">
      <c r="A385" s="1">
        <f t="shared" ca="1" si="236"/>
        <v>2</v>
      </c>
      <c r="B385" s="1" t="str">
        <f t="shared" ca="1" si="237"/>
        <v>Women</v>
      </c>
      <c r="C385" s="1">
        <f t="shared" ca="1" si="238"/>
        <v>28</v>
      </c>
      <c r="D385" s="1">
        <f t="shared" ca="1" si="239"/>
        <v>3</v>
      </c>
      <c r="E385" s="1" t="str">
        <f t="shared" ca="1" si="240"/>
        <v>Teaching</v>
      </c>
      <c r="F385" s="1">
        <f t="shared" ca="1" si="241"/>
        <v>6</v>
      </c>
      <c r="G385" s="1" t="str">
        <f t="shared" ca="1" si="242"/>
        <v>Architech</v>
      </c>
      <c r="H385" s="1">
        <f t="shared" ca="1" si="243"/>
        <v>2</v>
      </c>
      <c r="I385" s="1">
        <f t="shared" ca="1" si="235"/>
        <v>2</v>
      </c>
      <c r="J385" s="1">
        <f t="shared" ca="1" si="244"/>
        <v>27771</v>
      </c>
      <c r="K385" s="1">
        <f t="shared" ca="1" si="245"/>
        <v>2</v>
      </c>
      <c r="L385" s="1" t="str">
        <f t="shared" ca="1" si="246"/>
        <v>Tembhipada Road</v>
      </c>
      <c r="M385" s="1">
        <f t="shared" ca="1" si="272"/>
        <v>83313</v>
      </c>
      <c r="N385" s="1">
        <f t="shared" ca="1" si="247"/>
        <v>24652.72008016377</v>
      </c>
      <c r="O385" s="1">
        <f t="shared" ca="1" si="273"/>
        <v>15961.805213546982</v>
      </c>
      <c r="P385" s="1">
        <f t="shared" ca="1" si="248"/>
        <v>15227</v>
      </c>
      <c r="Q385" s="1">
        <f t="shared" ca="1" si="274"/>
        <v>45429.680788479702</v>
      </c>
      <c r="R385">
        <f t="shared" ca="1" si="275"/>
        <v>22725.237750877852</v>
      </c>
      <c r="S385" s="1">
        <f t="shared" ca="1" si="276"/>
        <v>122000.04296442482</v>
      </c>
      <c r="T385" s="1">
        <f t="shared" ca="1" si="277"/>
        <v>85309.400868643468</v>
      </c>
      <c r="U385" s="1">
        <f t="shared" ca="1" si="278"/>
        <v>36690.642095781353</v>
      </c>
      <c r="X385" s="33">
        <f t="shared" ca="1" si="250"/>
        <v>1</v>
      </c>
      <c r="Y385" s="33">
        <f t="shared" ca="1" si="251"/>
        <v>0</v>
      </c>
      <c r="Z385" s="33"/>
      <c r="AA385" s="33"/>
      <c r="AO385" s="33">
        <f t="shared" ca="1" si="252"/>
        <v>0</v>
      </c>
      <c r="AP385" s="33">
        <f t="shared" ca="1" si="253"/>
        <v>1</v>
      </c>
      <c r="AQ385" s="33">
        <f t="shared" ca="1" si="254"/>
        <v>0</v>
      </c>
      <c r="AR385" s="33">
        <f t="shared" ca="1" si="255"/>
        <v>0</v>
      </c>
      <c r="AS385" s="33">
        <f t="shared" ca="1" si="256"/>
        <v>0</v>
      </c>
      <c r="AT385" s="34">
        <f t="shared" ca="1" si="257"/>
        <v>0</v>
      </c>
      <c r="AU385" s="33"/>
      <c r="AV385" s="1"/>
      <c r="AW385" s="1"/>
      <c r="AX385" s="1"/>
      <c r="AY385" s="1"/>
      <c r="AZ385" s="1"/>
      <c r="BD385" s="34">
        <f ca="1">Table1[[#This Row],[Car Value]]/Table1[[#This Row],[Cars]]</f>
        <v>7980.9026067734912</v>
      </c>
      <c r="BG385" s="34">
        <f t="shared" ca="1" si="258"/>
        <v>0</v>
      </c>
      <c r="BN385" s="16">
        <f ca="1">Table1[[#This Row],[Mortage Value]]/Table1[[#This Row],[Value of House]]</f>
        <v>0.29590484174335063</v>
      </c>
      <c r="BO385" s="1">
        <f t="shared" ca="1" si="249"/>
        <v>0</v>
      </c>
      <c r="BP385" s="1"/>
      <c r="BS385" s="33">
        <f t="shared" ca="1" si="267"/>
        <v>18734</v>
      </c>
      <c r="BT385" s="33">
        <f t="shared" ca="1" si="268"/>
        <v>0</v>
      </c>
      <c r="BU385" s="33">
        <f t="shared" ca="1" si="269"/>
        <v>0</v>
      </c>
      <c r="BV385" s="33">
        <f t="shared" ca="1" si="279"/>
        <v>0</v>
      </c>
      <c r="BW385" s="33">
        <f t="shared" ca="1" si="270"/>
        <v>0</v>
      </c>
      <c r="BX385" s="33">
        <f t="shared" ca="1" si="271"/>
        <v>0</v>
      </c>
      <c r="BZ385" s="33">
        <f t="shared" ca="1" si="259"/>
        <v>0</v>
      </c>
      <c r="CA385" s="33">
        <f t="shared" ca="1" si="260"/>
        <v>18734</v>
      </c>
      <c r="CB385" s="33">
        <f t="shared" ca="1" si="261"/>
        <v>0</v>
      </c>
      <c r="CC385" s="33">
        <f t="shared" ca="1" si="262"/>
        <v>0</v>
      </c>
      <c r="CD385" s="33">
        <f t="shared" ca="1" si="263"/>
        <v>0</v>
      </c>
      <c r="CE385" s="34">
        <f t="shared" ca="1" si="264"/>
        <v>0</v>
      </c>
      <c r="CG385" s="33">
        <f t="shared" ca="1" si="266"/>
        <v>1</v>
      </c>
      <c r="CH385" s="7"/>
      <c r="CJ385" s="34">
        <f t="shared" ca="1" si="265"/>
        <v>31</v>
      </c>
    </row>
    <row r="386" spans="1:88" x14ac:dyDescent="0.25">
      <c r="A386" s="1">
        <f t="shared" ca="1" si="236"/>
        <v>2</v>
      </c>
      <c r="B386" s="1" t="str">
        <f t="shared" ca="1" si="237"/>
        <v>Women</v>
      </c>
      <c r="C386" s="1">
        <f t="shared" ca="1" si="238"/>
        <v>27</v>
      </c>
      <c r="D386" s="1">
        <f t="shared" ca="1" si="239"/>
        <v>4</v>
      </c>
      <c r="E386" s="1" t="str">
        <f t="shared" ca="1" si="240"/>
        <v>IT</v>
      </c>
      <c r="F386" s="1">
        <f t="shared" ca="1" si="241"/>
        <v>5</v>
      </c>
      <c r="G386" s="1" t="str">
        <f t="shared" ca="1" si="242"/>
        <v>Other</v>
      </c>
      <c r="H386" s="1">
        <f t="shared" ca="1" si="243"/>
        <v>4</v>
      </c>
      <c r="I386" s="1">
        <f t="shared" ca="1" si="235"/>
        <v>1</v>
      </c>
      <c r="J386" s="1">
        <f t="shared" ca="1" si="244"/>
        <v>33766</v>
      </c>
      <c r="K386" s="1">
        <f t="shared" ca="1" si="245"/>
        <v>3</v>
      </c>
      <c r="L386" s="1" t="str">
        <f t="shared" ca="1" si="246"/>
        <v>Nardas Nagar</v>
      </c>
      <c r="M386" s="1">
        <f t="shared" ca="1" si="272"/>
        <v>135064</v>
      </c>
      <c r="N386" s="1">
        <f t="shared" ca="1" si="247"/>
        <v>107692.38414563071</v>
      </c>
      <c r="O386" s="1">
        <f t="shared" ca="1" si="273"/>
        <v>13061.862758072204</v>
      </c>
      <c r="P386" s="1">
        <f t="shared" ca="1" si="248"/>
        <v>12791</v>
      </c>
      <c r="Q386" s="1">
        <f t="shared" ca="1" si="274"/>
        <v>38402.515587340458</v>
      </c>
      <c r="R386">
        <f t="shared" ca="1" si="275"/>
        <v>43807.047205555828</v>
      </c>
      <c r="S386" s="1">
        <f t="shared" ca="1" si="276"/>
        <v>191932.90996362804</v>
      </c>
      <c r="T386" s="1">
        <f t="shared" ca="1" si="277"/>
        <v>158885.89973297116</v>
      </c>
      <c r="U386" s="1">
        <f t="shared" ca="1" si="278"/>
        <v>33047.010230656888</v>
      </c>
      <c r="X386" s="33">
        <f t="shared" ca="1" si="250"/>
        <v>0</v>
      </c>
      <c r="Y386" s="33">
        <f t="shared" ca="1" si="251"/>
        <v>1</v>
      </c>
      <c r="Z386" s="33"/>
      <c r="AA386" s="33"/>
      <c r="AO386" s="33">
        <f t="shared" ca="1" si="252"/>
        <v>1</v>
      </c>
      <c r="AP386" s="33">
        <f t="shared" ca="1" si="253"/>
        <v>0</v>
      </c>
      <c r="AQ386" s="33">
        <f t="shared" ca="1" si="254"/>
        <v>0</v>
      </c>
      <c r="AR386" s="33">
        <f t="shared" ca="1" si="255"/>
        <v>0</v>
      </c>
      <c r="AS386" s="33">
        <f t="shared" ca="1" si="256"/>
        <v>0</v>
      </c>
      <c r="AT386" s="34">
        <f t="shared" ca="1" si="257"/>
        <v>0</v>
      </c>
      <c r="AU386" s="33"/>
      <c r="AV386" s="1"/>
      <c r="AW386" s="1"/>
      <c r="AX386" s="1"/>
      <c r="AY386" s="1"/>
      <c r="AZ386" s="1"/>
      <c r="BD386" s="34">
        <f ca="1">Table1[[#This Row],[Car Value]]/Table1[[#This Row],[Cars]]</f>
        <v>13061.862758072204</v>
      </c>
      <c r="BG386" s="34">
        <f t="shared" ca="1" si="258"/>
        <v>0</v>
      </c>
      <c r="BN386" s="16">
        <f ca="1">Table1[[#This Row],[Mortage Value]]/Table1[[#This Row],[Value of House]]</f>
        <v>0.79734336422459506</v>
      </c>
      <c r="BO386" s="1">
        <f t="shared" ca="1" si="249"/>
        <v>0</v>
      </c>
      <c r="BP386" s="1"/>
      <c r="BS386" s="33">
        <f t="shared" ca="1" si="267"/>
        <v>0</v>
      </c>
      <c r="BT386" s="33">
        <f t="shared" ca="1" si="268"/>
        <v>0</v>
      </c>
      <c r="BU386" s="33">
        <f t="shared" ca="1" si="269"/>
        <v>0</v>
      </c>
      <c r="BV386" s="33">
        <f t="shared" ca="1" si="279"/>
        <v>0</v>
      </c>
      <c r="BW386" s="33">
        <f t="shared" ca="1" si="270"/>
        <v>0</v>
      </c>
      <c r="BX386" s="33">
        <f t="shared" ca="1" si="271"/>
        <v>0</v>
      </c>
      <c r="BZ386" s="33">
        <f t="shared" ca="1" si="259"/>
        <v>27771</v>
      </c>
      <c r="CA386" s="33">
        <f t="shared" ca="1" si="260"/>
        <v>0</v>
      </c>
      <c r="CB386" s="33">
        <f t="shared" ca="1" si="261"/>
        <v>0</v>
      </c>
      <c r="CC386" s="33">
        <f t="shared" ca="1" si="262"/>
        <v>0</v>
      </c>
      <c r="CD386" s="33">
        <f t="shared" ca="1" si="263"/>
        <v>0</v>
      </c>
      <c r="CE386" s="34">
        <f t="shared" ca="1" si="264"/>
        <v>0</v>
      </c>
      <c r="CG386" s="33">
        <f t="shared" ca="1" si="266"/>
        <v>1</v>
      </c>
      <c r="CH386" s="7"/>
      <c r="CJ386" s="34">
        <f t="shared" ca="1" si="265"/>
        <v>29</v>
      </c>
    </row>
    <row r="387" spans="1:88" x14ac:dyDescent="0.25">
      <c r="A387" s="1">
        <f t="shared" ca="1" si="236"/>
        <v>1</v>
      </c>
      <c r="B387" s="1" t="str">
        <f t="shared" ca="1" si="237"/>
        <v>Men</v>
      </c>
      <c r="C387" s="1">
        <f t="shared" ca="1" si="238"/>
        <v>44</v>
      </c>
      <c r="D387" s="1">
        <f t="shared" ca="1" si="239"/>
        <v>5</v>
      </c>
      <c r="E387" s="1" t="str">
        <f t="shared" ca="1" si="240"/>
        <v xml:space="preserve">General work </v>
      </c>
      <c r="F387" s="1">
        <f t="shared" ca="1" si="241"/>
        <v>2</v>
      </c>
      <c r="G387" s="1" t="str">
        <f t="shared" ca="1" si="242"/>
        <v>Civil Engineering</v>
      </c>
      <c r="H387" s="1">
        <f t="shared" ca="1" si="243"/>
        <v>4</v>
      </c>
      <c r="I387" s="1">
        <f t="shared" ca="1" si="235"/>
        <v>1</v>
      </c>
      <c r="J387" s="1">
        <f t="shared" ca="1" si="244"/>
        <v>32796</v>
      </c>
      <c r="K387" s="1">
        <f t="shared" ca="1" si="245"/>
        <v>6</v>
      </c>
      <c r="L387" s="1" t="str">
        <f t="shared" ca="1" si="246"/>
        <v>Bhandup Station road</v>
      </c>
      <c r="M387" s="1">
        <f t="shared" ca="1" si="272"/>
        <v>98388</v>
      </c>
      <c r="N387" s="1">
        <f t="shared" ca="1" si="247"/>
        <v>40275.419567230871</v>
      </c>
      <c r="O387" s="1">
        <f t="shared" ca="1" si="273"/>
        <v>31136.725715372817</v>
      </c>
      <c r="P387" s="1">
        <f t="shared" ca="1" si="248"/>
        <v>28620</v>
      </c>
      <c r="Q387" s="1">
        <f t="shared" ca="1" si="274"/>
        <v>36560.953469645239</v>
      </c>
      <c r="R387">
        <f t="shared" ca="1" si="275"/>
        <v>47459.514525514613</v>
      </c>
      <c r="S387" s="1">
        <f t="shared" ca="1" si="276"/>
        <v>176984.24024088742</v>
      </c>
      <c r="T387" s="1">
        <f t="shared" ca="1" si="277"/>
        <v>105456.37303687612</v>
      </c>
      <c r="U387" s="1">
        <f t="shared" ca="1" si="278"/>
        <v>71527.867204011302</v>
      </c>
      <c r="X387" s="33">
        <f t="shared" ca="1" si="250"/>
        <v>0</v>
      </c>
      <c r="Y387" s="33">
        <f t="shared" ca="1" si="251"/>
        <v>1</v>
      </c>
      <c r="Z387" s="33"/>
      <c r="AA387" s="33"/>
      <c r="AO387" s="33">
        <f t="shared" ca="1" si="252"/>
        <v>0</v>
      </c>
      <c r="AP387" s="33">
        <f t="shared" ca="1" si="253"/>
        <v>1</v>
      </c>
      <c r="AQ387" s="33">
        <f t="shared" ca="1" si="254"/>
        <v>0</v>
      </c>
      <c r="AR387" s="33">
        <f t="shared" ca="1" si="255"/>
        <v>0</v>
      </c>
      <c r="AS387" s="33">
        <f t="shared" ca="1" si="256"/>
        <v>0</v>
      </c>
      <c r="AT387" s="34">
        <f t="shared" ca="1" si="257"/>
        <v>0</v>
      </c>
      <c r="AU387" s="33"/>
      <c r="AV387" s="1"/>
      <c r="AW387" s="1"/>
      <c r="AX387" s="1"/>
      <c r="AY387" s="1"/>
      <c r="AZ387" s="1"/>
      <c r="BD387" s="34">
        <f ca="1">Table1[[#This Row],[Car Value]]/Table1[[#This Row],[Cars]]</f>
        <v>31136.725715372817</v>
      </c>
      <c r="BG387" s="34">
        <f t="shared" ca="1" si="258"/>
        <v>0</v>
      </c>
      <c r="BN387" s="16">
        <f ca="1">Table1[[#This Row],[Mortage Value]]/Table1[[#This Row],[Value of House]]</f>
        <v>0.40935296547577826</v>
      </c>
      <c r="BO387" s="1">
        <f t="shared" ca="1" si="249"/>
        <v>0</v>
      </c>
      <c r="BP387" s="1"/>
      <c r="BS387" s="33">
        <f t="shared" ca="1" si="267"/>
        <v>0</v>
      </c>
      <c r="BT387" s="33">
        <f t="shared" ca="1" si="268"/>
        <v>0</v>
      </c>
      <c r="BU387" s="33">
        <f t="shared" ca="1" si="269"/>
        <v>0</v>
      </c>
      <c r="BV387" s="33">
        <f t="shared" ca="1" si="279"/>
        <v>0</v>
      </c>
      <c r="BW387" s="33">
        <f t="shared" ca="1" si="270"/>
        <v>0</v>
      </c>
      <c r="BX387" s="33">
        <f t="shared" ca="1" si="271"/>
        <v>33766</v>
      </c>
      <c r="BZ387" s="33">
        <f t="shared" ca="1" si="259"/>
        <v>0</v>
      </c>
      <c r="CA387" s="33">
        <f t="shared" ca="1" si="260"/>
        <v>33766</v>
      </c>
      <c r="CB387" s="33">
        <f t="shared" ca="1" si="261"/>
        <v>0</v>
      </c>
      <c r="CC387" s="33">
        <f t="shared" ca="1" si="262"/>
        <v>0</v>
      </c>
      <c r="CD387" s="33">
        <f t="shared" ca="1" si="263"/>
        <v>0</v>
      </c>
      <c r="CE387" s="34">
        <f t="shared" ca="1" si="264"/>
        <v>0</v>
      </c>
      <c r="CG387" s="33">
        <f t="shared" ca="1" si="266"/>
        <v>1</v>
      </c>
      <c r="CH387" s="7"/>
      <c r="CJ387" s="34">
        <f t="shared" ca="1" si="265"/>
        <v>28</v>
      </c>
    </row>
    <row r="388" spans="1:88" x14ac:dyDescent="0.25">
      <c r="A388" s="1">
        <f t="shared" ca="1" si="236"/>
        <v>2</v>
      </c>
      <c r="B388" s="1" t="str">
        <f t="shared" ca="1" si="237"/>
        <v>Women</v>
      </c>
      <c r="C388" s="1">
        <f t="shared" ca="1" si="238"/>
        <v>42</v>
      </c>
      <c r="D388" s="1">
        <f t="shared" ca="1" si="239"/>
        <v>1</v>
      </c>
      <c r="E388" s="1" t="str">
        <f t="shared" ca="1" si="240"/>
        <v>Health</v>
      </c>
      <c r="F388" s="1">
        <f t="shared" ca="1" si="241"/>
        <v>5</v>
      </c>
      <c r="G388" s="1" t="str">
        <f t="shared" ca="1" si="242"/>
        <v>Other</v>
      </c>
      <c r="H388" s="1">
        <f t="shared" ca="1" si="243"/>
        <v>3</v>
      </c>
      <c r="I388" s="1">
        <f t="shared" ca="1" si="235"/>
        <v>2</v>
      </c>
      <c r="J388" s="1">
        <f t="shared" ca="1" si="244"/>
        <v>33693</v>
      </c>
      <c r="K388" s="1">
        <f t="shared" ca="1" si="245"/>
        <v>5</v>
      </c>
      <c r="L388" s="1" t="str">
        <f t="shared" ca="1" si="246"/>
        <v>Shivaji Talao</v>
      </c>
      <c r="M388" s="1">
        <f t="shared" ca="1" si="272"/>
        <v>101079</v>
      </c>
      <c r="N388" s="1">
        <f t="shared" ca="1" si="247"/>
        <v>8758.7684595074188</v>
      </c>
      <c r="O388" s="1">
        <f t="shared" ca="1" si="273"/>
        <v>27478.716449640266</v>
      </c>
      <c r="P388" s="1">
        <f t="shared" ca="1" si="248"/>
        <v>21268</v>
      </c>
      <c r="Q388" s="1">
        <f t="shared" ca="1" si="274"/>
        <v>20896.358554033679</v>
      </c>
      <c r="R388">
        <f t="shared" ca="1" si="275"/>
        <v>12142.805936177219</v>
      </c>
      <c r="S388" s="1">
        <f t="shared" ca="1" si="276"/>
        <v>140700.52238581749</v>
      </c>
      <c r="T388" s="1">
        <f t="shared" ca="1" si="277"/>
        <v>50923.127013541096</v>
      </c>
      <c r="U388" s="1">
        <f t="shared" ca="1" si="278"/>
        <v>89777.395372276398</v>
      </c>
      <c r="X388" s="33">
        <f t="shared" ca="1" si="250"/>
        <v>1</v>
      </c>
      <c r="Y388" s="33">
        <f t="shared" ca="1" si="251"/>
        <v>0</v>
      </c>
      <c r="Z388" s="33"/>
      <c r="AA388" s="33"/>
      <c r="AO388" s="33">
        <f t="shared" ca="1" si="252"/>
        <v>0</v>
      </c>
      <c r="AP388" s="33">
        <f t="shared" ca="1" si="253"/>
        <v>0</v>
      </c>
      <c r="AQ388" s="33">
        <f t="shared" ca="1" si="254"/>
        <v>0</v>
      </c>
      <c r="AR388" s="33">
        <f t="shared" ca="1" si="255"/>
        <v>0</v>
      </c>
      <c r="AS388" s="33">
        <f t="shared" ca="1" si="256"/>
        <v>0</v>
      </c>
      <c r="AT388" s="34">
        <f t="shared" ca="1" si="257"/>
        <v>0</v>
      </c>
      <c r="AU388" s="33"/>
      <c r="AV388" s="1"/>
      <c r="AW388" s="1"/>
      <c r="AX388" s="1"/>
      <c r="AY388" s="1"/>
      <c r="AZ388" s="1"/>
      <c r="BD388" s="34">
        <f ca="1">Table1[[#This Row],[Car Value]]/Table1[[#This Row],[Cars]]</f>
        <v>13739.358224820133</v>
      </c>
      <c r="BG388" s="34">
        <f t="shared" ca="1" si="258"/>
        <v>0</v>
      </c>
      <c r="BN388" s="16">
        <f ca="1">Table1[[#This Row],[Mortage Value]]/Table1[[#This Row],[Value of House]]</f>
        <v>8.6652701941129395E-2</v>
      </c>
      <c r="BO388" s="1">
        <f t="shared" ca="1" si="249"/>
        <v>1</v>
      </c>
      <c r="BP388" s="1"/>
      <c r="BS388" s="33">
        <f t="shared" ca="1" si="267"/>
        <v>0</v>
      </c>
      <c r="BT388" s="33">
        <f t="shared" ca="1" si="268"/>
        <v>0</v>
      </c>
      <c r="BU388" s="33">
        <f t="shared" ca="1" si="269"/>
        <v>0</v>
      </c>
      <c r="BV388" s="33">
        <f t="shared" ca="1" si="279"/>
        <v>32796</v>
      </c>
      <c r="BW388" s="33">
        <f t="shared" ca="1" si="270"/>
        <v>0</v>
      </c>
      <c r="BX388" s="33">
        <f t="shared" ca="1" si="271"/>
        <v>0</v>
      </c>
      <c r="BZ388" s="33">
        <f t="shared" ca="1" si="259"/>
        <v>0</v>
      </c>
      <c r="CA388" s="33">
        <f t="shared" ca="1" si="260"/>
        <v>0</v>
      </c>
      <c r="CB388" s="33">
        <f t="shared" ca="1" si="261"/>
        <v>0</v>
      </c>
      <c r="CC388" s="33">
        <f t="shared" ca="1" si="262"/>
        <v>0</v>
      </c>
      <c r="CD388" s="33">
        <f t="shared" ca="1" si="263"/>
        <v>0</v>
      </c>
      <c r="CE388" s="34">
        <f t="shared" ca="1" si="264"/>
        <v>0</v>
      </c>
      <c r="CG388" s="33">
        <f t="shared" ca="1" si="266"/>
        <v>1</v>
      </c>
      <c r="CH388" s="7"/>
      <c r="CJ388" s="34">
        <f t="shared" ca="1" si="265"/>
        <v>27</v>
      </c>
    </row>
    <row r="389" spans="1:88" x14ac:dyDescent="0.25">
      <c r="A389" s="1">
        <f t="shared" ca="1" si="236"/>
        <v>2</v>
      </c>
      <c r="B389" s="1" t="str">
        <f t="shared" ca="1" si="237"/>
        <v>Women</v>
      </c>
      <c r="C389" s="1">
        <f t="shared" ca="1" si="238"/>
        <v>40</v>
      </c>
      <c r="D389" s="1">
        <f t="shared" ca="1" si="239"/>
        <v>4</v>
      </c>
      <c r="E389" s="1" t="str">
        <f t="shared" ca="1" si="240"/>
        <v>IT</v>
      </c>
      <c r="F389" s="1">
        <f t="shared" ca="1" si="241"/>
        <v>1</v>
      </c>
      <c r="G389" s="1" t="str">
        <f t="shared" ca="1" si="242"/>
        <v>Doctor</v>
      </c>
      <c r="H389" s="1">
        <f t="shared" ca="1" si="243"/>
        <v>0</v>
      </c>
      <c r="I389" s="1">
        <f t="shared" ca="1" si="235"/>
        <v>2</v>
      </c>
      <c r="J389" s="1">
        <f t="shared" ca="1" si="244"/>
        <v>23182</v>
      </c>
      <c r="K389" s="1">
        <f t="shared" ca="1" si="245"/>
        <v>3</v>
      </c>
      <c r="L389" s="1" t="str">
        <f t="shared" ca="1" si="246"/>
        <v>Nardas Nagar</v>
      </c>
      <c r="M389" s="1">
        <f t="shared" ca="1" si="272"/>
        <v>115910</v>
      </c>
      <c r="N389" s="1">
        <f t="shared" ca="1" si="247"/>
        <v>20418.208187271895</v>
      </c>
      <c r="O389" s="1">
        <f t="shared" ca="1" si="273"/>
        <v>35416.661933693111</v>
      </c>
      <c r="P389" s="1">
        <f t="shared" ca="1" si="248"/>
        <v>34004</v>
      </c>
      <c r="Q389" s="1">
        <f t="shared" ca="1" si="274"/>
        <v>20841.693157160167</v>
      </c>
      <c r="R389">
        <f t="shared" ca="1" si="275"/>
        <v>2387.70877560996</v>
      </c>
      <c r="S389" s="1">
        <f t="shared" ca="1" si="276"/>
        <v>153714.37070930307</v>
      </c>
      <c r="T389" s="1">
        <f t="shared" ca="1" si="277"/>
        <v>75263.901344432059</v>
      </c>
      <c r="U389" s="1">
        <f t="shared" ca="1" si="278"/>
        <v>78450.469364871009</v>
      </c>
      <c r="X389" s="33">
        <f t="shared" ca="1" si="250"/>
        <v>0</v>
      </c>
      <c r="Y389" s="33">
        <f t="shared" ca="1" si="251"/>
        <v>1</v>
      </c>
      <c r="Z389" s="33"/>
      <c r="AA389" s="33"/>
      <c r="AO389" s="33">
        <f t="shared" ca="1" si="252"/>
        <v>0</v>
      </c>
      <c r="AP389" s="33">
        <f t="shared" ca="1" si="253"/>
        <v>0</v>
      </c>
      <c r="AQ389" s="33">
        <f t="shared" ca="1" si="254"/>
        <v>1</v>
      </c>
      <c r="AR389" s="33">
        <f t="shared" ca="1" si="255"/>
        <v>0</v>
      </c>
      <c r="AS389" s="33">
        <f t="shared" ca="1" si="256"/>
        <v>0</v>
      </c>
      <c r="AT389" s="34">
        <f t="shared" ca="1" si="257"/>
        <v>0</v>
      </c>
      <c r="AU389" s="33"/>
      <c r="AV389" s="1"/>
      <c r="AW389" s="1"/>
      <c r="AX389" s="1"/>
      <c r="AY389" s="1"/>
      <c r="AZ389" s="1"/>
      <c r="BD389" s="34">
        <f ca="1">Table1[[#This Row],[Car Value]]/Table1[[#This Row],[Cars]]</f>
        <v>17708.330966846555</v>
      </c>
      <c r="BG389" s="34">
        <f t="shared" ca="1" si="258"/>
        <v>0</v>
      </c>
      <c r="BN389" s="16">
        <f ca="1">Table1[[#This Row],[Mortage Value]]/Table1[[#This Row],[Value of House]]</f>
        <v>0.17615570862972907</v>
      </c>
      <c r="BO389" s="1">
        <f t="shared" ca="1" si="249"/>
        <v>1</v>
      </c>
      <c r="BP389" s="1"/>
      <c r="BS389" s="33">
        <f t="shared" ca="1" si="267"/>
        <v>0</v>
      </c>
      <c r="BT389" s="33">
        <f t="shared" ca="1" si="268"/>
        <v>0</v>
      </c>
      <c r="BU389" s="33">
        <f t="shared" ca="1" si="269"/>
        <v>33693</v>
      </c>
      <c r="BV389" s="33">
        <f t="shared" ca="1" si="279"/>
        <v>0</v>
      </c>
      <c r="BW389" s="33">
        <f t="shared" ca="1" si="270"/>
        <v>0</v>
      </c>
      <c r="BX389" s="33">
        <f t="shared" ca="1" si="271"/>
        <v>0</v>
      </c>
      <c r="BZ389" s="33">
        <f t="shared" ca="1" si="259"/>
        <v>0</v>
      </c>
      <c r="CA389" s="33">
        <f t="shared" ca="1" si="260"/>
        <v>0</v>
      </c>
      <c r="CB389" s="33">
        <f t="shared" ca="1" si="261"/>
        <v>33693</v>
      </c>
      <c r="CC389" s="33">
        <f t="shared" ca="1" si="262"/>
        <v>0</v>
      </c>
      <c r="CD389" s="33">
        <f t="shared" ca="1" si="263"/>
        <v>0</v>
      </c>
      <c r="CE389" s="34">
        <f t="shared" ca="1" si="264"/>
        <v>0</v>
      </c>
      <c r="CG389" s="33">
        <f t="shared" ca="1" si="266"/>
        <v>1</v>
      </c>
      <c r="CH389" s="7"/>
      <c r="CJ389" s="34">
        <f t="shared" ca="1" si="265"/>
        <v>44</v>
      </c>
    </row>
    <row r="390" spans="1:88" x14ac:dyDescent="0.25">
      <c r="A390" s="1">
        <f t="shared" ca="1" si="236"/>
        <v>2</v>
      </c>
      <c r="B390" s="1" t="str">
        <f t="shared" ca="1" si="237"/>
        <v>Women</v>
      </c>
      <c r="C390" s="1">
        <f t="shared" ca="1" si="238"/>
        <v>28</v>
      </c>
      <c r="D390" s="1">
        <f t="shared" ca="1" si="239"/>
        <v>6</v>
      </c>
      <c r="E390" s="1" t="str">
        <f t="shared" ca="1" si="240"/>
        <v>Architecture</v>
      </c>
      <c r="F390" s="1">
        <f t="shared" ca="1" si="241"/>
        <v>4</v>
      </c>
      <c r="G390" s="1" t="str">
        <f t="shared" ca="1" si="242"/>
        <v>IT Engineering</v>
      </c>
      <c r="H390" s="1">
        <f t="shared" ca="1" si="243"/>
        <v>0</v>
      </c>
      <c r="I390" s="1">
        <f t="shared" ca="1" si="235"/>
        <v>1</v>
      </c>
      <c r="J390" s="1">
        <f t="shared" ca="1" si="244"/>
        <v>25044</v>
      </c>
      <c r="K390" s="1">
        <f t="shared" ca="1" si="245"/>
        <v>6</v>
      </c>
      <c r="L390" s="1" t="str">
        <f t="shared" ca="1" si="246"/>
        <v>Bhandup Station road</v>
      </c>
      <c r="M390" s="1">
        <f t="shared" ca="1" si="272"/>
        <v>75132</v>
      </c>
      <c r="N390" s="1">
        <f t="shared" ca="1" si="247"/>
        <v>27829.920180502333</v>
      </c>
      <c r="O390" s="1">
        <f t="shared" ca="1" si="273"/>
        <v>7173.3948089446721</v>
      </c>
      <c r="P390" s="1">
        <f t="shared" ca="1" si="248"/>
        <v>2112</v>
      </c>
      <c r="Q390" s="1">
        <f t="shared" ca="1" si="274"/>
        <v>20464.275664314409</v>
      </c>
      <c r="R390">
        <f t="shared" ca="1" si="275"/>
        <v>23077.297838703704</v>
      </c>
      <c r="S390" s="1">
        <f t="shared" ca="1" si="276"/>
        <v>105382.69264764838</v>
      </c>
      <c r="T390" s="1">
        <f t="shared" ca="1" si="277"/>
        <v>50406.195844816742</v>
      </c>
      <c r="U390" s="1">
        <f t="shared" ca="1" si="278"/>
        <v>54976.496802831636</v>
      </c>
      <c r="X390" s="33">
        <f t="shared" ca="1" si="250"/>
        <v>0</v>
      </c>
      <c r="Y390" s="33">
        <f t="shared" ca="1" si="251"/>
        <v>1</v>
      </c>
      <c r="Z390" s="33"/>
      <c r="AA390" s="33"/>
      <c r="AO390" s="33">
        <f t="shared" ca="1" si="252"/>
        <v>0</v>
      </c>
      <c r="AP390" s="33">
        <f t="shared" ca="1" si="253"/>
        <v>1</v>
      </c>
      <c r="AQ390" s="33">
        <f t="shared" ca="1" si="254"/>
        <v>0</v>
      </c>
      <c r="AR390" s="33">
        <f t="shared" ca="1" si="255"/>
        <v>0</v>
      </c>
      <c r="AS390" s="33">
        <f t="shared" ca="1" si="256"/>
        <v>0</v>
      </c>
      <c r="AT390" s="34">
        <f t="shared" ca="1" si="257"/>
        <v>0</v>
      </c>
      <c r="AU390" s="33"/>
      <c r="AV390" s="1"/>
      <c r="AW390" s="1"/>
      <c r="AX390" s="1"/>
      <c r="AY390" s="1"/>
      <c r="AZ390" s="1"/>
      <c r="BD390" s="34">
        <f ca="1">Table1[[#This Row],[Car Value]]/Table1[[#This Row],[Cars]]</f>
        <v>7173.3948089446721</v>
      </c>
      <c r="BG390" s="34">
        <f t="shared" ca="1" si="258"/>
        <v>0</v>
      </c>
      <c r="BN390" s="16">
        <f ca="1">Table1[[#This Row],[Mortage Value]]/Table1[[#This Row],[Value of House]]</f>
        <v>0.37041367433985961</v>
      </c>
      <c r="BO390" s="1">
        <f t="shared" ca="1" si="249"/>
        <v>0</v>
      </c>
      <c r="BP390" s="1"/>
      <c r="BS390" s="33">
        <f t="shared" ca="1" si="267"/>
        <v>0</v>
      </c>
      <c r="BT390" s="33">
        <f t="shared" ca="1" si="268"/>
        <v>0</v>
      </c>
      <c r="BU390" s="33">
        <f t="shared" ca="1" si="269"/>
        <v>0</v>
      </c>
      <c r="BV390" s="33">
        <f t="shared" ca="1" si="279"/>
        <v>0</v>
      </c>
      <c r="BW390" s="33">
        <f t="shared" ca="1" si="270"/>
        <v>0</v>
      </c>
      <c r="BX390" s="33">
        <f t="shared" ca="1" si="271"/>
        <v>23182</v>
      </c>
      <c r="BZ390" s="33">
        <f t="shared" ca="1" si="259"/>
        <v>0</v>
      </c>
      <c r="CA390" s="33">
        <f t="shared" ca="1" si="260"/>
        <v>23182</v>
      </c>
      <c r="CB390" s="33">
        <f t="shared" ca="1" si="261"/>
        <v>0</v>
      </c>
      <c r="CC390" s="33">
        <f t="shared" ca="1" si="262"/>
        <v>0</v>
      </c>
      <c r="CD390" s="33">
        <f t="shared" ca="1" si="263"/>
        <v>0</v>
      </c>
      <c r="CE390" s="34">
        <f t="shared" ca="1" si="264"/>
        <v>0</v>
      </c>
      <c r="CG390" s="33">
        <f t="shared" ca="1" si="266"/>
        <v>1</v>
      </c>
      <c r="CH390" s="7"/>
      <c r="CJ390" s="34">
        <f t="shared" ca="1" si="265"/>
        <v>42</v>
      </c>
    </row>
    <row r="391" spans="1:88" x14ac:dyDescent="0.25">
      <c r="A391" s="1">
        <f t="shared" ca="1" si="236"/>
        <v>1</v>
      </c>
      <c r="B391" s="1" t="str">
        <f t="shared" ca="1" si="237"/>
        <v>Men</v>
      </c>
      <c r="C391" s="1">
        <f t="shared" ca="1" si="238"/>
        <v>36</v>
      </c>
      <c r="D391" s="1">
        <f t="shared" ca="1" si="239"/>
        <v>4</v>
      </c>
      <c r="E391" s="1" t="str">
        <f t="shared" ca="1" si="240"/>
        <v>IT</v>
      </c>
      <c r="F391" s="1">
        <f t="shared" ca="1" si="241"/>
        <v>2</v>
      </c>
      <c r="G391" s="1" t="str">
        <f t="shared" ca="1" si="242"/>
        <v>Civil Engineering</v>
      </c>
      <c r="H391" s="1">
        <f t="shared" ca="1" si="243"/>
        <v>2</v>
      </c>
      <c r="I391" s="1">
        <f t="shared" ref="I391:I454" ca="1" si="280">RANDBETWEEN(1,2)</f>
        <v>2</v>
      </c>
      <c r="J391" s="1">
        <f t="shared" ca="1" si="244"/>
        <v>34275</v>
      </c>
      <c r="K391" s="1">
        <f t="shared" ca="1" si="245"/>
        <v>7</v>
      </c>
      <c r="L391" s="1" t="str">
        <f t="shared" ca="1" si="246"/>
        <v>Tank Road</v>
      </c>
      <c r="M391" s="1">
        <f t="shared" ca="1" si="272"/>
        <v>102825</v>
      </c>
      <c r="N391" s="1">
        <f t="shared" ca="1" si="247"/>
        <v>99376.811570616846</v>
      </c>
      <c r="O391" s="1">
        <f t="shared" ca="1" si="273"/>
        <v>5719.8689865821843</v>
      </c>
      <c r="P391" s="1">
        <f t="shared" ca="1" si="248"/>
        <v>359</v>
      </c>
      <c r="Q391" s="1">
        <f t="shared" ca="1" si="274"/>
        <v>8187.004360554768</v>
      </c>
      <c r="R391">
        <f t="shared" ca="1" si="275"/>
        <v>12475.023154741655</v>
      </c>
      <c r="S391" s="1">
        <f t="shared" ca="1" si="276"/>
        <v>121019.89214132383</v>
      </c>
      <c r="T391" s="1">
        <f t="shared" ca="1" si="277"/>
        <v>107922.81593117162</v>
      </c>
      <c r="U391" s="1">
        <f t="shared" ca="1" si="278"/>
        <v>13097.076210152212</v>
      </c>
      <c r="X391" s="33">
        <f t="shared" ca="1" si="250"/>
        <v>0</v>
      </c>
      <c r="Y391" s="33">
        <f t="shared" ca="1" si="251"/>
        <v>1</v>
      </c>
      <c r="Z391" s="33"/>
      <c r="AA391" s="33"/>
      <c r="AO391" s="33">
        <f t="shared" ca="1" si="252"/>
        <v>0</v>
      </c>
      <c r="AP391" s="33">
        <f t="shared" ca="1" si="253"/>
        <v>0</v>
      </c>
      <c r="AQ391" s="33">
        <f t="shared" ca="1" si="254"/>
        <v>0</v>
      </c>
      <c r="AR391" s="33">
        <f t="shared" ca="1" si="255"/>
        <v>0</v>
      </c>
      <c r="AS391" s="33">
        <f t="shared" ca="1" si="256"/>
        <v>1</v>
      </c>
      <c r="AT391" s="34">
        <f t="shared" ca="1" si="257"/>
        <v>0</v>
      </c>
      <c r="AU391" s="33"/>
      <c r="AV391" s="1"/>
      <c r="AW391" s="1"/>
      <c r="AX391" s="1"/>
      <c r="AY391" s="1"/>
      <c r="AZ391" s="1"/>
      <c r="BD391" s="34">
        <f ca="1">Table1[[#This Row],[Car Value]]/Table1[[#This Row],[Cars]]</f>
        <v>2859.9344932910922</v>
      </c>
      <c r="BG391" s="34">
        <f t="shared" ca="1" si="258"/>
        <v>0</v>
      </c>
      <c r="BN391" s="16">
        <f ca="1">Table1[[#This Row],[Mortage Value]]/Table1[[#This Row],[Value of House]]</f>
        <v>0.96646546628365515</v>
      </c>
      <c r="BO391" s="1">
        <f t="shared" ca="1" si="249"/>
        <v>0</v>
      </c>
      <c r="BP391" s="1"/>
      <c r="BS391" s="33">
        <f t="shared" ca="1" si="267"/>
        <v>0</v>
      </c>
      <c r="BT391" s="33">
        <f t="shared" ca="1" si="268"/>
        <v>0</v>
      </c>
      <c r="BU391" s="33">
        <f t="shared" ca="1" si="269"/>
        <v>0</v>
      </c>
      <c r="BV391" s="33">
        <f t="shared" ca="1" si="279"/>
        <v>25044</v>
      </c>
      <c r="BW391" s="33">
        <f t="shared" ca="1" si="270"/>
        <v>0</v>
      </c>
      <c r="BX391" s="33">
        <f t="shared" ca="1" si="271"/>
        <v>0</v>
      </c>
      <c r="BZ391" s="33">
        <f t="shared" ca="1" si="259"/>
        <v>0</v>
      </c>
      <c r="CA391" s="33">
        <f t="shared" ca="1" si="260"/>
        <v>0</v>
      </c>
      <c r="CB391" s="33">
        <f t="shared" ca="1" si="261"/>
        <v>0</v>
      </c>
      <c r="CC391" s="33">
        <f t="shared" ca="1" si="262"/>
        <v>0</v>
      </c>
      <c r="CD391" s="33">
        <f t="shared" ca="1" si="263"/>
        <v>25044</v>
      </c>
      <c r="CE391" s="34">
        <f t="shared" ca="1" si="264"/>
        <v>0</v>
      </c>
      <c r="CG391" s="33">
        <f t="shared" ca="1" si="266"/>
        <v>1</v>
      </c>
      <c r="CH391" s="7"/>
      <c r="CJ391" s="34">
        <f t="shared" ca="1" si="265"/>
        <v>40</v>
      </c>
    </row>
    <row r="392" spans="1:88" x14ac:dyDescent="0.25">
      <c r="A392" s="1">
        <f t="shared" ref="A392:A455" ca="1" si="281">RANDBETWEEN(1,2)</f>
        <v>1</v>
      </c>
      <c r="B392" s="1" t="str">
        <f t="shared" ref="B392:B455" ca="1" si="282">IF(A392=1,"Men","Women")</f>
        <v>Men</v>
      </c>
      <c r="C392" s="1">
        <f t="shared" ref="C392:C455" ca="1" si="283">RANDBETWEEN(25,45)</f>
        <v>44</v>
      </c>
      <c r="D392" s="1">
        <f t="shared" ref="D392:D455" ca="1" si="284">RANDBETWEEN(1,6)</f>
        <v>5</v>
      </c>
      <c r="E392" s="1" t="str">
        <f t="shared" ref="E392:E455" ca="1" si="285">VLOOKUP(D392,$AB$7:$AC$12,2)</f>
        <v xml:space="preserve">General work </v>
      </c>
      <c r="F392" s="1">
        <f t="shared" ref="F392:F455" ca="1" si="286">RANDBETWEEN(1,6)</f>
        <v>3</v>
      </c>
      <c r="G392" s="1" t="str">
        <f t="shared" ref="G392:G455" ca="1" si="287">VLOOKUP(F392,$AE$7:$AF$12,2)</f>
        <v>B.ED</v>
      </c>
      <c r="H392" s="1">
        <f t="shared" ref="H392:H455" ca="1" si="288">RANDBETWEEN(0,4)</f>
        <v>0</v>
      </c>
      <c r="I392" s="1">
        <f t="shared" ca="1" si="280"/>
        <v>2</v>
      </c>
      <c r="J392" s="1">
        <f t="shared" ref="J392:J455" ca="1" si="289">RANDBETWEEN(15000,35000)</f>
        <v>34122</v>
      </c>
      <c r="K392" s="1">
        <f t="shared" ref="K392:K455" ca="1" si="290">RANDBETWEEN(1,7)</f>
        <v>6</v>
      </c>
      <c r="L392" s="1" t="str">
        <f t="shared" ref="L392:L455" ca="1" si="291">VLOOKUP(K392,$AH$7:$AI$13,2)</f>
        <v>Bhandup Station road</v>
      </c>
      <c r="M392" s="1">
        <f t="shared" ca="1" si="272"/>
        <v>170610</v>
      </c>
      <c r="N392" s="1">
        <f t="shared" ref="N392:N455" ca="1" si="292">RAND()*M392</f>
        <v>101005.06641291214</v>
      </c>
      <c r="O392" s="1">
        <f t="shared" ca="1" si="273"/>
        <v>19228.085609581842</v>
      </c>
      <c r="P392" s="1">
        <f t="shared" ref="P392:P455" ca="1" si="293">RANDBETWEEN(0,O392)</f>
        <v>18544</v>
      </c>
      <c r="Q392" s="1">
        <f t="shared" ca="1" si="274"/>
        <v>34009.906193397626</v>
      </c>
      <c r="R392">
        <f t="shared" ca="1" si="275"/>
        <v>29387.314611476766</v>
      </c>
      <c r="S392" s="1">
        <f t="shared" ca="1" si="276"/>
        <v>219225.4002210586</v>
      </c>
      <c r="T392" s="1">
        <f t="shared" ca="1" si="277"/>
        <v>153558.97260630978</v>
      </c>
      <c r="U392" s="1">
        <f t="shared" ca="1" si="278"/>
        <v>65666.427614748827</v>
      </c>
      <c r="X392" s="33">
        <f t="shared" ca="1" si="250"/>
        <v>1</v>
      </c>
      <c r="Y392" s="33">
        <f t="shared" ca="1" si="251"/>
        <v>0</v>
      </c>
      <c r="Z392" s="33"/>
      <c r="AA392" s="33"/>
      <c r="AO392" s="33">
        <f t="shared" ca="1" si="252"/>
        <v>0</v>
      </c>
      <c r="AP392" s="33">
        <f t="shared" ca="1" si="253"/>
        <v>1</v>
      </c>
      <c r="AQ392" s="33">
        <f t="shared" ca="1" si="254"/>
        <v>0</v>
      </c>
      <c r="AR392" s="33">
        <f t="shared" ca="1" si="255"/>
        <v>0</v>
      </c>
      <c r="AS392" s="33">
        <f t="shared" ca="1" si="256"/>
        <v>0</v>
      </c>
      <c r="AT392" s="34">
        <f t="shared" ca="1" si="257"/>
        <v>0</v>
      </c>
      <c r="AU392" s="33"/>
      <c r="AV392" s="1"/>
      <c r="AW392" s="1"/>
      <c r="AX392" s="1"/>
      <c r="AY392" s="1"/>
      <c r="AZ392" s="1"/>
      <c r="BD392" s="34">
        <f ca="1">Table1[[#This Row],[Car Value]]/Table1[[#This Row],[Cars]]</f>
        <v>9614.0428047909209</v>
      </c>
      <c r="BG392" s="34">
        <f t="shared" ca="1" si="258"/>
        <v>0</v>
      </c>
      <c r="BN392" s="16">
        <f ca="1">Table1[[#This Row],[Mortage Value]]/Table1[[#This Row],[Value of House]]</f>
        <v>0.59202313119343619</v>
      </c>
      <c r="BO392" s="1">
        <f t="shared" ref="BO392:BO455" ca="1" si="294">IF(BN392&lt;$BP$7,1,0)</f>
        <v>0</v>
      </c>
      <c r="BP392" s="1"/>
      <c r="BS392" s="33">
        <f t="shared" ca="1" si="267"/>
        <v>0</v>
      </c>
      <c r="BT392" s="33">
        <f t="shared" ca="1" si="268"/>
        <v>34275</v>
      </c>
      <c r="BU392" s="33">
        <f t="shared" ca="1" si="269"/>
        <v>0</v>
      </c>
      <c r="BV392" s="33">
        <f t="shared" ca="1" si="279"/>
        <v>0</v>
      </c>
      <c r="BW392" s="33">
        <f t="shared" ca="1" si="270"/>
        <v>0</v>
      </c>
      <c r="BX392" s="33">
        <f t="shared" ca="1" si="271"/>
        <v>0</v>
      </c>
      <c r="BZ392" s="33">
        <f t="shared" ca="1" si="259"/>
        <v>0</v>
      </c>
      <c r="CA392" s="33">
        <f t="shared" ca="1" si="260"/>
        <v>34275</v>
      </c>
      <c r="CB392" s="33">
        <f t="shared" ca="1" si="261"/>
        <v>0</v>
      </c>
      <c r="CC392" s="33">
        <f t="shared" ca="1" si="262"/>
        <v>0</v>
      </c>
      <c r="CD392" s="33">
        <f t="shared" ca="1" si="263"/>
        <v>0</v>
      </c>
      <c r="CE392" s="34">
        <f t="shared" ca="1" si="264"/>
        <v>0</v>
      </c>
      <c r="CG392" s="33">
        <f t="shared" ca="1" si="266"/>
        <v>1</v>
      </c>
      <c r="CH392" s="7"/>
      <c r="CJ392" s="34">
        <f t="shared" ca="1" si="265"/>
        <v>28</v>
      </c>
    </row>
    <row r="393" spans="1:88" x14ac:dyDescent="0.25">
      <c r="A393" s="1">
        <f t="shared" ca="1" si="281"/>
        <v>2</v>
      </c>
      <c r="B393" s="1" t="str">
        <f t="shared" ca="1" si="282"/>
        <v>Women</v>
      </c>
      <c r="C393" s="1">
        <f t="shared" ca="1" si="283"/>
        <v>37</v>
      </c>
      <c r="D393" s="1">
        <f t="shared" ca="1" si="284"/>
        <v>6</v>
      </c>
      <c r="E393" s="1" t="str">
        <f t="shared" ca="1" si="285"/>
        <v>Architecture</v>
      </c>
      <c r="F393" s="1">
        <f t="shared" ca="1" si="286"/>
        <v>6</v>
      </c>
      <c r="G393" s="1" t="str">
        <f t="shared" ca="1" si="287"/>
        <v>Architech</v>
      </c>
      <c r="H393" s="1">
        <f t="shared" ca="1" si="288"/>
        <v>2</v>
      </c>
      <c r="I393" s="1">
        <f t="shared" ca="1" si="280"/>
        <v>2</v>
      </c>
      <c r="J393" s="1">
        <f t="shared" ca="1" si="289"/>
        <v>30118</v>
      </c>
      <c r="K393" s="1">
        <f t="shared" ca="1" si="290"/>
        <v>7</v>
      </c>
      <c r="L393" s="1" t="str">
        <f t="shared" ca="1" si="291"/>
        <v>Tank Road</v>
      </c>
      <c r="M393" s="1">
        <f t="shared" ca="1" si="272"/>
        <v>180708</v>
      </c>
      <c r="N393" s="1">
        <f t="shared" ca="1" si="292"/>
        <v>170674.69444448288</v>
      </c>
      <c r="O393" s="1">
        <f t="shared" ca="1" si="273"/>
        <v>6273.9376619315135</v>
      </c>
      <c r="P393" s="1">
        <f t="shared" ca="1" si="293"/>
        <v>5545</v>
      </c>
      <c r="Q393" s="1">
        <f t="shared" ca="1" si="274"/>
        <v>35109.428415227056</v>
      </c>
      <c r="R393">
        <f t="shared" ca="1" si="275"/>
        <v>109.23468460406363</v>
      </c>
      <c r="S393" s="1">
        <f t="shared" ca="1" si="276"/>
        <v>187091.17234653558</v>
      </c>
      <c r="T393" s="1">
        <f t="shared" ca="1" si="277"/>
        <v>211329.12285970995</v>
      </c>
      <c r="U393" s="1">
        <f t="shared" ca="1" si="278"/>
        <v>-24237.950513174379</v>
      </c>
      <c r="X393" s="33">
        <f t="shared" ref="X393:X456" ca="1" si="295">IF(B392="Men",1,0)</f>
        <v>1</v>
      </c>
      <c r="Y393" s="33">
        <f t="shared" ref="Y393:Y456" ca="1" si="296">IF(B392="Women",1,0)</f>
        <v>0</v>
      </c>
      <c r="Z393" s="33"/>
      <c r="AA393" s="33"/>
      <c r="AO393" s="33">
        <f t="shared" ref="AO393:AO456" ca="1" si="297">IF(E392="Teaching",1,0)</f>
        <v>0</v>
      </c>
      <c r="AP393" s="33">
        <f t="shared" ref="AP393:AP456" ca="1" si="298">IF(E392="IT",1,0)</f>
        <v>0</v>
      </c>
      <c r="AQ393" s="33">
        <f t="shared" ref="AQ393:AQ456" ca="1" si="299">IF(E392="Health",1,0)</f>
        <v>0</v>
      </c>
      <c r="AR393" s="33">
        <f t="shared" ref="AR393:AR456" ca="1" si="300">IF(E392="Construction",1,0)</f>
        <v>0</v>
      </c>
      <c r="AS393" s="33">
        <f t="shared" ref="AS393:AS456" ca="1" si="301">IF(E392="Architecture",1,0)</f>
        <v>0</v>
      </c>
      <c r="AT393" s="34">
        <f t="shared" ref="AT393:AT456" ca="1" si="302">IF(E392="General Work",1,0)</f>
        <v>0</v>
      </c>
      <c r="AU393" s="33"/>
      <c r="AV393" s="1"/>
      <c r="AW393" s="1"/>
      <c r="AX393" s="1"/>
      <c r="AY393" s="1"/>
      <c r="AZ393" s="1"/>
      <c r="BD393" s="34">
        <f ca="1">Table1[[#This Row],[Car Value]]/Table1[[#This Row],[Cars]]</f>
        <v>3136.9688309657568</v>
      </c>
      <c r="BG393" s="34">
        <f t="shared" ref="BG393:BG456" ca="1" si="303">IF(Q391&gt;$BH$8,1,0)</f>
        <v>0</v>
      </c>
      <c r="BN393" s="16">
        <f ca="1">Table1[[#This Row],[Mortage Value]]/Table1[[#This Row],[Value of House]]</f>
        <v>0.94447780089693256</v>
      </c>
      <c r="BO393" s="1">
        <f t="shared" ca="1" si="294"/>
        <v>0</v>
      </c>
      <c r="BP393" s="1"/>
      <c r="BS393" s="33">
        <f t="shared" ca="1" si="267"/>
        <v>0</v>
      </c>
      <c r="BT393" s="33">
        <f t="shared" ca="1" si="268"/>
        <v>0</v>
      </c>
      <c r="BU393" s="33">
        <f t="shared" ca="1" si="269"/>
        <v>0</v>
      </c>
      <c r="BV393" s="33">
        <f t="shared" ca="1" si="279"/>
        <v>34122</v>
      </c>
      <c r="BW393" s="33">
        <f t="shared" ca="1" si="270"/>
        <v>0</v>
      </c>
      <c r="BX393" s="33">
        <f t="shared" ca="1" si="271"/>
        <v>0</v>
      </c>
      <c r="BZ393" s="33">
        <f t="shared" ref="BZ393:BZ456" ca="1" si="304">IF(E392="Teaching",J392,0)</f>
        <v>0</v>
      </c>
      <c r="CA393" s="33">
        <f t="shared" ref="CA393:CA456" ca="1" si="305">IF(E392="IT",J392,0)</f>
        <v>0</v>
      </c>
      <c r="CB393" s="33">
        <f t="shared" ref="CB393:CB456" ca="1" si="306">IF(E392="Health",J392,0)</f>
        <v>0</v>
      </c>
      <c r="CC393" s="33">
        <f t="shared" ref="CC393:CC456" ca="1" si="307">IF(E392="Construction",J392,0)</f>
        <v>0</v>
      </c>
      <c r="CD393" s="33">
        <f t="shared" ref="CD393:CD456" ca="1" si="308">IF(E392="Architecture",J392,0)</f>
        <v>0</v>
      </c>
      <c r="CE393" s="34">
        <f t="shared" ref="CE393:CE456" ca="1" si="309">IF(E392="General Work",J392,0)</f>
        <v>0</v>
      </c>
      <c r="CG393" s="33">
        <f t="shared" ca="1" si="266"/>
        <v>1</v>
      </c>
      <c r="CH393" s="7"/>
      <c r="CJ393" s="34">
        <f t="shared" ref="CJ393:CJ456" ca="1" si="310">IF(U391&gt;CK391,C391,0)</f>
        <v>36</v>
      </c>
    </row>
    <row r="394" spans="1:88" x14ac:dyDescent="0.25">
      <c r="A394" s="1">
        <f t="shared" ca="1" si="281"/>
        <v>2</v>
      </c>
      <c r="B394" s="1" t="str">
        <f t="shared" ca="1" si="282"/>
        <v>Women</v>
      </c>
      <c r="C394" s="1">
        <f t="shared" ca="1" si="283"/>
        <v>32</v>
      </c>
      <c r="D394" s="1">
        <f t="shared" ca="1" si="284"/>
        <v>4</v>
      </c>
      <c r="E394" s="1" t="str">
        <f t="shared" ca="1" si="285"/>
        <v>IT</v>
      </c>
      <c r="F394" s="1">
        <f t="shared" ca="1" si="286"/>
        <v>3</v>
      </c>
      <c r="G394" s="1" t="str">
        <f t="shared" ca="1" si="287"/>
        <v>B.ED</v>
      </c>
      <c r="H394" s="1">
        <f t="shared" ca="1" si="288"/>
        <v>0</v>
      </c>
      <c r="I394" s="1">
        <f t="shared" ca="1" si="280"/>
        <v>1</v>
      </c>
      <c r="J394" s="1">
        <f t="shared" ca="1" si="289"/>
        <v>21961</v>
      </c>
      <c r="K394" s="1">
        <f t="shared" ca="1" si="290"/>
        <v>4</v>
      </c>
      <c r="L394" s="1" t="str">
        <f t="shared" ca="1" si="291"/>
        <v>Sarvoday Nagar</v>
      </c>
      <c r="M394" s="1">
        <f t="shared" ca="1" si="272"/>
        <v>65883</v>
      </c>
      <c r="N394" s="1">
        <f t="shared" ca="1" si="292"/>
        <v>39.813006043208787</v>
      </c>
      <c r="O394" s="1">
        <f t="shared" ca="1" si="273"/>
        <v>9533.8707160693793</v>
      </c>
      <c r="P394" s="1">
        <f t="shared" ca="1" si="293"/>
        <v>8032</v>
      </c>
      <c r="Q394" s="1">
        <f t="shared" ca="1" si="274"/>
        <v>29701.423334969251</v>
      </c>
      <c r="R394">
        <f t="shared" ca="1" si="275"/>
        <v>559.09834866829101</v>
      </c>
      <c r="S394" s="1">
        <f t="shared" ca="1" si="276"/>
        <v>75975.96906473767</v>
      </c>
      <c r="T394" s="1">
        <f t="shared" ca="1" si="277"/>
        <v>37773.23634101246</v>
      </c>
      <c r="U394" s="1">
        <f t="shared" ca="1" si="278"/>
        <v>38202.73272372521</v>
      </c>
      <c r="X394" s="33">
        <f t="shared" ca="1" si="295"/>
        <v>0</v>
      </c>
      <c r="Y394" s="33">
        <f t="shared" ca="1" si="296"/>
        <v>1</v>
      </c>
      <c r="Z394" s="33"/>
      <c r="AA394" s="33"/>
      <c r="AO394" s="33">
        <f t="shared" ca="1" si="297"/>
        <v>0</v>
      </c>
      <c r="AP394" s="33">
        <f t="shared" ca="1" si="298"/>
        <v>0</v>
      </c>
      <c r="AQ394" s="33">
        <f t="shared" ca="1" si="299"/>
        <v>0</v>
      </c>
      <c r="AR394" s="33">
        <f t="shared" ca="1" si="300"/>
        <v>0</v>
      </c>
      <c r="AS394" s="33">
        <f t="shared" ca="1" si="301"/>
        <v>1</v>
      </c>
      <c r="AT394" s="34">
        <f t="shared" ca="1" si="302"/>
        <v>0</v>
      </c>
      <c r="AU394" s="33"/>
      <c r="AV394" s="1"/>
      <c r="AW394" s="1"/>
      <c r="AX394" s="1"/>
      <c r="AY394" s="1"/>
      <c r="AZ394" s="1"/>
      <c r="BD394" s="34">
        <f ca="1">Table1[[#This Row],[Car Value]]/Table1[[#This Row],[Cars]]</f>
        <v>9533.8707160693793</v>
      </c>
      <c r="BG394" s="34">
        <f t="shared" ca="1" si="303"/>
        <v>0</v>
      </c>
      <c r="BN394" s="16">
        <f ca="1">Table1[[#This Row],[Mortage Value]]/Table1[[#This Row],[Value of House]]</f>
        <v>6.0429862093724918E-4</v>
      </c>
      <c r="BO394" s="1">
        <f t="shared" ca="1" si="294"/>
        <v>1</v>
      </c>
      <c r="BP394" s="1"/>
      <c r="BS394" s="33">
        <f t="shared" ca="1" si="267"/>
        <v>0</v>
      </c>
      <c r="BT394" s="33">
        <f t="shared" ca="1" si="268"/>
        <v>30118</v>
      </c>
      <c r="BU394" s="33">
        <f t="shared" ca="1" si="269"/>
        <v>0</v>
      </c>
      <c r="BV394" s="33">
        <f t="shared" ca="1" si="279"/>
        <v>0</v>
      </c>
      <c r="BW394" s="33">
        <f t="shared" ca="1" si="270"/>
        <v>0</v>
      </c>
      <c r="BX394" s="33">
        <f t="shared" ca="1" si="271"/>
        <v>0</v>
      </c>
      <c r="BZ394" s="33">
        <f t="shared" ca="1" si="304"/>
        <v>0</v>
      </c>
      <c r="CA394" s="33">
        <f t="shared" ca="1" si="305"/>
        <v>0</v>
      </c>
      <c r="CB394" s="33">
        <f t="shared" ca="1" si="306"/>
        <v>0</v>
      </c>
      <c r="CC394" s="33">
        <f t="shared" ca="1" si="307"/>
        <v>0</v>
      </c>
      <c r="CD394" s="33">
        <f t="shared" ca="1" si="308"/>
        <v>30118</v>
      </c>
      <c r="CE394" s="34">
        <f t="shared" ca="1" si="309"/>
        <v>0</v>
      </c>
      <c r="CG394" s="33">
        <f t="shared" ref="CG394:CG457" ca="1" si="311">IF(T391&gt;J391,1,0)</f>
        <v>1</v>
      </c>
      <c r="CH394" s="7"/>
      <c r="CJ394" s="34">
        <f t="shared" ca="1" si="310"/>
        <v>44</v>
      </c>
    </row>
    <row r="395" spans="1:88" x14ac:dyDescent="0.25">
      <c r="A395" s="1">
        <f t="shared" ca="1" si="281"/>
        <v>1</v>
      </c>
      <c r="B395" s="1" t="str">
        <f t="shared" ca="1" si="282"/>
        <v>Men</v>
      </c>
      <c r="C395" s="1">
        <f t="shared" ca="1" si="283"/>
        <v>44</v>
      </c>
      <c r="D395" s="1">
        <f t="shared" ca="1" si="284"/>
        <v>3</v>
      </c>
      <c r="E395" s="1" t="str">
        <f t="shared" ca="1" si="285"/>
        <v>Teaching</v>
      </c>
      <c r="F395" s="1">
        <f t="shared" ca="1" si="286"/>
        <v>3</v>
      </c>
      <c r="G395" s="1" t="str">
        <f t="shared" ca="1" si="287"/>
        <v>B.ED</v>
      </c>
      <c r="H395" s="1">
        <f t="shared" ca="1" si="288"/>
        <v>3</v>
      </c>
      <c r="I395" s="1">
        <f t="shared" ca="1" si="280"/>
        <v>1</v>
      </c>
      <c r="J395" s="1">
        <f t="shared" ca="1" si="289"/>
        <v>15195</v>
      </c>
      <c r="K395" s="1">
        <f t="shared" ca="1" si="290"/>
        <v>2</v>
      </c>
      <c r="L395" s="1" t="str">
        <f t="shared" ca="1" si="291"/>
        <v>Tembhipada Road</v>
      </c>
      <c r="M395" s="1">
        <f t="shared" ca="1" si="272"/>
        <v>91170</v>
      </c>
      <c r="N395" s="1">
        <f t="shared" ca="1" si="292"/>
        <v>36779.291391106344</v>
      </c>
      <c r="O395" s="1">
        <f t="shared" ca="1" si="273"/>
        <v>10639.74616137522</v>
      </c>
      <c r="P395" s="1">
        <f t="shared" ca="1" si="293"/>
        <v>226</v>
      </c>
      <c r="Q395" s="1">
        <f t="shared" ca="1" si="274"/>
        <v>1644.5513840544261</v>
      </c>
      <c r="R395">
        <f t="shared" ca="1" si="275"/>
        <v>4554.3899737892243</v>
      </c>
      <c r="S395" s="1">
        <f t="shared" ca="1" si="276"/>
        <v>106364.13613516444</v>
      </c>
      <c r="T395" s="1">
        <f t="shared" ca="1" si="277"/>
        <v>38649.842775160767</v>
      </c>
      <c r="U395" s="1">
        <f t="shared" ca="1" si="278"/>
        <v>67714.293360003678</v>
      </c>
      <c r="X395" s="33">
        <f t="shared" ca="1" si="295"/>
        <v>0</v>
      </c>
      <c r="Y395" s="33">
        <f t="shared" ca="1" si="296"/>
        <v>1</v>
      </c>
      <c r="Z395" s="33"/>
      <c r="AA395" s="33"/>
      <c r="AO395" s="33">
        <f t="shared" ca="1" si="297"/>
        <v>0</v>
      </c>
      <c r="AP395" s="33">
        <f t="shared" ca="1" si="298"/>
        <v>1</v>
      </c>
      <c r="AQ395" s="33">
        <f t="shared" ca="1" si="299"/>
        <v>0</v>
      </c>
      <c r="AR395" s="33">
        <f t="shared" ca="1" si="300"/>
        <v>0</v>
      </c>
      <c r="AS395" s="33">
        <f t="shared" ca="1" si="301"/>
        <v>0</v>
      </c>
      <c r="AT395" s="34">
        <f t="shared" ca="1" si="302"/>
        <v>0</v>
      </c>
      <c r="AU395" s="33"/>
      <c r="AV395" s="1"/>
      <c r="AW395" s="1"/>
      <c r="AX395" s="1"/>
      <c r="AY395" s="1"/>
      <c r="AZ395" s="1"/>
      <c r="BD395" s="34">
        <f ca="1">Table1[[#This Row],[Car Value]]/Table1[[#This Row],[Cars]]</f>
        <v>10639.74616137522</v>
      </c>
      <c r="BG395" s="34">
        <f t="shared" ca="1" si="303"/>
        <v>0</v>
      </c>
      <c r="BN395" s="16">
        <f ca="1">Table1[[#This Row],[Mortage Value]]/Table1[[#This Row],[Value of House]]</f>
        <v>0.40341440595707301</v>
      </c>
      <c r="BO395" s="1">
        <f t="shared" ca="1" si="294"/>
        <v>0</v>
      </c>
      <c r="BP395" s="1"/>
      <c r="BS395" s="33">
        <f t="shared" ref="BS395:BS458" ca="1" si="312">IF(L394="Ganesh Nagar",J394,0)</f>
        <v>0</v>
      </c>
      <c r="BT395" s="33">
        <f t="shared" ref="BT395:BT458" ca="1" si="313">IF(L394="Tank Road",J394,0)</f>
        <v>0</v>
      </c>
      <c r="BU395" s="33">
        <f t="shared" ref="BU395:BU458" ca="1" si="314">IF(L394="Shivaji Talao",J394,0)</f>
        <v>0</v>
      </c>
      <c r="BV395" s="33">
        <f t="shared" ca="1" si="279"/>
        <v>0</v>
      </c>
      <c r="BW395" s="33">
        <f t="shared" ref="BW395:BW458" ca="1" si="315">IF(L394="Sarvoday Nagar",J394,0)</f>
        <v>21961</v>
      </c>
      <c r="BX395" s="33">
        <f t="shared" ref="BX395:BX458" ca="1" si="316">IF(L394="Nardas Nagar",J394,0)</f>
        <v>0</v>
      </c>
      <c r="BZ395" s="33">
        <f t="shared" ca="1" si="304"/>
        <v>0</v>
      </c>
      <c r="CA395" s="33">
        <f t="shared" ca="1" si="305"/>
        <v>21961</v>
      </c>
      <c r="CB395" s="33">
        <f t="shared" ca="1" si="306"/>
        <v>0</v>
      </c>
      <c r="CC395" s="33">
        <f t="shared" ca="1" si="307"/>
        <v>0</v>
      </c>
      <c r="CD395" s="33">
        <f t="shared" ca="1" si="308"/>
        <v>0</v>
      </c>
      <c r="CE395" s="34">
        <f t="shared" ca="1" si="309"/>
        <v>0</v>
      </c>
      <c r="CG395" s="33">
        <f t="shared" ca="1" si="311"/>
        <v>1</v>
      </c>
      <c r="CH395" s="7"/>
      <c r="CJ395" s="34">
        <f t="shared" ca="1" si="310"/>
        <v>0</v>
      </c>
    </row>
    <row r="396" spans="1:88" x14ac:dyDescent="0.25">
      <c r="A396" s="1">
        <f t="shared" ca="1" si="281"/>
        <v>1</v>
      </c>
      <c r="B396" s="1" t="str">
        <f t="shared" ca="1" si="282"/>
        <v>Men</v>
      </c>
      <c r="C396" s="1">
        <f t="shared" ca="1" si="283"/>
        <v>28</v>
      </c>
      <c r="D396" s="1">
        <f t="shared" ca="1" si="284"/>
        <v>1</v>
      </c>
      <c r="E396" s="1" t="str">
        <f t="shared" ca="1" si="285"/>
        <v>Health</v>
      </c>
      <c r="F396" s="1">
        <f t="shared" ca="1" si="286"/>
        <v>4</v>
      </c>
      <c r="G396" s="1" t="str">
        <f t="shared" ca="1" si="287"/>
        <v>IT Engineering</v>
      </c>
      <c r="H396" s="1">
        <f t="shared" ca="1" si="288"/>
        <v>2</v>
      </c>
      <c r="I396" s="1">
        <f t="shared" ca="1" si="280"/>
        <v>2</v>
      </c>
      <c r="J396" s="1">
        <f t="shared" ca="1" si="289"/>
        <v>33003</v>
      </c>
      <c r="K396" s="1">
        <f t="shared" ca="1" si="290"/>
        <v>4</v>
      </c>
      <c r="L396" s="1" t="str">
        <f t="shared" ca="1" si="291"/>
        <v>Sarvoday Nagar</v>
      </c>
      <c r="M396" s="1">
        <f t="shared" ca="1" si="272"/>
        <v>132012</v>
      </c>
      <c r="N396" s="1">
        <f t="shared" ca="1" si="292"/>
        <v>101776.91769763464</v>
      </c>
      <c r="O396" s="1">
        <f t="shared" ca="1" si="273"/>
        <v>38322.893053838641</v>
      </c>
      <c r="P396" s="1">
        <f t="shared" ca="1" si="293"/>
        <v>27183</v>
      </c>
      <c r="Q396" s="1">
        <f t="shared" ca="1" si="274"/>
        <v>20300.067942294212</v>
      </c>
      <c r="R396">
        <f t="shared" ca="1" si="275"/>
        <v>37997.428472478627</v>
      </c>
      <c r="S396" s="1">
        <f t="shared" ca="1" si="276"/>
        <v>208332.32152631728</v>
      </c>
      <c r="T396" s="1">
        <f t="shared" ca="1" si="277"/>
        <v>149259.98563992884</v>
      </c>
      <c r="U396" s="1">
        <f t="shared" ca="1" si="278"/>
        <v>59072.335886388435</v>
      </c>
      <c r="X396" s="33">
        <f t="shared" ca="1" si="295"/>
        <v>1</v>
      </c>
      <c r="Y396" s="33">
        <f t="shared" ca="1" si="296"/>
        <v>0</v>
      </c>
      <c r="Z396" s="33"/>
      <c r="AA396" s="33"/>
      <c r="AO396" s="33">
        <f t="shared" ca="1" si="297"/>
        <v>1</v>
      </c>
      <c r="AP396" s="33">
        <f t="shared" ca="1" si="298"/>
        <v>0</v>
      </c>
      <c r="AQ396" s="33">
        <f t="shared" ca="1" si="299"/>
        <v>0</v>
      </c>
      <c r="AR396" s="33">
        <f t="shared" ca="1" si="300"/>
        <v>0</v>
      </c>
      <c r="AS396" s="33">
        <f t="shared" ca="1" si="301"/>
        <v>0</v>
      </c>
      <c r="AT396" s="34">
        <f t="shared" ca="1" si="302"/>
        <v>0</v>
      </c>
      <c r="AU396" s="33"/>
      <c r="AV396" s="1"/>
      <c r="AW396" s="1"/>
      <c r="AX396" s="1"/>
      <c r="AY396" s="1"/>
      <c r="AZ396" s="1"/>
      <c r="BD396" s="34">
        <f ca="1">Table1[[#This Row],[Car Value]]/Table1[[#This Row],[Cars]]</f>
        <v>19161.446526919321</v>
      </c>
      <c r="BG396" s="34">
        <f t="shared" ca="1" si="303"/>
        <v>0</v>
      </c>
      <c r="BN396" s="16">
        <f ca="1">Table1[[#This Row],[Mortage Value]]/Table1[[#This Row],[Value of House]]</f>
        <v>0.77096716736080539</v>
      </c>
      <c r="BO396" s="1">
        <f t="shared" ca="1" si="294"/>
        <v>0</v>
      </c>
      <c r="BP396" s="1"/>
      <c r="BS396" s="33">
        <f t="shared" ca="1" si="312"/>
        <v>0</v>
      </c>
      <c r="BT396" s="33">
        <f t="shared" ca="1" si="313"/>
        <v>0</v>
      </c>
      <c r="BU396" s="33">
        <f t="shared" ca="1" si="314"/>
        <v>0</v>
      </c>
      <c r="BV396" s="33">
        <f t="shared" ca="1" si="279"/>
        <v>0</v>
      </c>
      <c r="BW396" s="33">
        <f t="shared" ca="1" si="315"/>
        <v>0</v>
      </c>
      <c r="BX396" s="33">
        <f t="shared" ca="1" si="316"/>
        <v>0</v>
      </c>
      <c r="BZ396" s="33">
        <f t="shared" ca="1" si="304"/>
        <v>15195</v>
      </c>
      <c r="CA396" s="33">
        <f t="shared" ca="1" si="305"/>
        <v>0</v>
      </c>
      <c r="CB396" s="33">
        <f t="shared" ca="1" si="306"/>
        <v>0</v>
      </c>
      <c r="CC396" s="33">
        <f t="shared" ca="1" si="307"/>
        <v>0</v>
      </c>
      <c r="CD396" s="33">
        <f t="shared" ca="1" si="308"/>
        <v>0</v>
      </c>
      <c r="CE396" s="34">
        <f t="shared" ca="1" si="309"/>
        <v>0</v>
      </c>
      <c r="CG396" s="33">
        <f t="shared" ca="1" si="311"/>
        <v>1</v>
      </c>
      <c r="CH396" s="7"/>
      <c r="CJ396" s="34">
        <f t="shared" ca="1" si="310"/>
        <v>32</v>
      </c>
    </row>
    <row r="397" spans="1:88" x14ac:dyDescent="0.25">
      <c r="A397" s="1">
        <f t="shared" ca="1" si="281"/>
        <v>1</v>
      </c>
      <c r="B397" s="1" t="str">
        <f t="shared" ca="1" si="282"/>
        <v>Men</v>
      </c>
      <c r="C397" s="1">
        <f t="shared" ca="1" si="283"/>
        <v>37</v>
      </c>
      <c r="D397" s="1">
        <f t="shared" ca="1" si="284"/>
        <v>3</v>
      </c>
      <c r="E397" s="1" t="str">
        <f t="shared" ca="1" si="285"/>
        <v>Teaching</v>
      </c>
      <c r="F397" s="1">
        <f t="shared" ca="1" si="286"/>
        <v>4</v>
      </c>
      <c r="G397" s="1" t="str">
        <f t="shared" ca="1" si="287"/>
        <v>IT Engineering</v>
      </c>
      <c r="H397" s="1">
        <f t="shared" ca="1" si="288"/>
        <v>1</v>
      </c>
      <c r="I397" s="1">
        <f t="shared" ca="1" si="280"/>
        <v>2</v>
      </c>
      <c r="J397" s="1">
        <f t="shared" ca="1" si="289"/>
        <v>35000</v>
      </c>
      <c r="K397" s="1">
        <f t="shared" ca="1" si="290"/>
        <v>7</v>
      </c>
      <c r="L397" s="1" t="str">
        <f t="shared" ca="1" si="291"/>
        <v>Tank Road</v>
      </c>
      <c r="M397" s="1">
        <f t="shared" ca="1" si="272"/>
        <v>140000</v>
      </c>
      <c r="N397" s="1">
        <f t="shared" ca="1" si="292"/>
        <v>58120.194422689499</v>
      </c>
      <c r="O397" s="1">
        <f t="shared" ca="1" si="273"/>
        <v>11745.766978499574</v>
      </c>
      <c r="P397" s="1">
        <f t="shared" ca="1" si="293"/>
        <v>7442</v>
      </c>
      <c r="Q397" s="1">
        <f t="shared" ca="1" si="274"/>
        <v>41671.965245715604</v>
      </c>
      <c r="R397">
        <f t="shared" ca="1" si="275"/>
        <v>19526.958537844621</v>
      </c>
      <c r="S397" s="1">
        <f t="shared" ca="1" si="276"/>
        <v>171272.72551634419</v>
      </c>
      <c r="T397" s="1">
        <f t="shared" ca="1" si="277"/>
        <v>107234.1596684051</v>
      </c>
      <c r="U397" s="1">
        <f t="shared" ca="1" si="278"/>
        <v>64038.565847939084</v>
      </c>
      <c r="X397" s="33">
        <f t="shared" ca="1" si="295"/>
        <v>1</v>
      </c>
      <c r="Y397" s="33">
        <f t="shared" ca="1" si="296"/>
        <v>0</v>
      </c>
      <c r="Z397" s="33"/>
      <c r="AA397" s="33"/>
      <c r="AO397" s="33">
        <f t="shared" ca="1" si="297"/>
        <v>0</v>
      </c>
      <c r="AP397" s="33">
        <f t="shared" ca="1" si="298"/>
        <v>0</v>
      </c>
      <c r="AQ397" s="33">
        <f t="shared" ca="1" si="299"/>
        <v>1</v>
      </c>
      <c r="AR397" s="33">
        <f t="shared" ca="1" si="300"/>
        <v>0</v>
      </c>
      <c r="AS397" s="33">
        <f t="shared" ca="1" si="301"/>
        <v>0</v>
      </c>
      <c r="AT397" s="34">
        <f t="shared" ca="1" si="302"/>
        <v>0</v>
      </c>
      <c r="AU397" s="33"/>
      <c r="AV397" s="1"/>
      <c r="AW397" s="1"/>
      <c r="AX397" s="1"/>
      <c r="AY397" s="1"/>
      <c r="AZ397" s="1"/>
      <c r="BD397" s="34">
        <f ca="1">Table1[[#This Row],[Car Value]]/Table1[[#This Row],[Cars]]</f>
        <v>5872.8834892497871</v>
      </c>
      <c r="BG397" s="34">
        <f t="shared" ca="1" si="303"/>
        <v>0</v>
      </c>
      <c r="BN397" s="16">
        <f ca="1">Table1[[#This Row],[Mortage Value]]/Table1[[#This Row],[Value of House]]</f>
        <v>0.41514424587635357</v>
      </c>
      <c r="BO397" s="1">
        <f t="shared" ca="1" si="294"/>
        <v>0</v>
      </c>
      <c r="BP397" s="1"/>
      <c r="BS397" s="33">
        <f t="shared" ca="1" si="312"/>
        <v>0</v>
      </c>
      <c r="BT397" s="33">
        <f t="shared" ca="1" si="313"/>
        <v>0</v>
      </c>
      <c r="BU397" s="33">
        <f t="shared" ca="1" si="314"/>
        <v>0</v>
      </c>
      <c r="BV397" s="33">
        <f t="shared" ca="1" si="279"/>
        <v>0</v>
      </c>
      <c r="BW397" s="33">
        <f t="shared" ca="1" si="315"/>
        <v>33003</v>
      </c>
      <c r="BX397" s="33">
        <f t="shared" ca="1" si="316"/>
        <v>0</v>
      </c>
      <c r="BZ397" s="33">
        <f t="shared" ca="1" si="304"/>
        <v>0</v>
      </c>
      <c r="CA397" s="33">
        <f t="shared" ca="1" si="305"/>
        <v>0</v>
      </c>
      <c r="CB397" s="33">
        <f t="shared" ca="1" si="306"/>
        <v>33003</v>
      </c>
      <c r="CC397" s="33">
        <f t="shared" ca="1" si="307"/>
        <v>0</v>
      </c>
      <c r="CD397" s="33">
        <f t="shared" ca="1" si="308"/>
        <v>0</v>
      </c>
      <c r="CE397" s="34">
        <f t="shared" ca="1" si="309"/>
        <v>0</v>
      </c>
      <c r="CG397" s="33">
        <f t="shared" ca="1" si="311"/>
        <v>1</v>
      </c>
      <c r="CH397" s="7"/>
      <c r="CJ397" s="34">
        <f t="shared" ca="1" si="310"/>
        <v>44</v>
      </c>
    </row>
    <row r="398" spans="1:88" x14ac:dyDescent="0.25">
      <c r="A398" s="1">
        <f t="shared" ca="1" si="281"/>
        <v>1</v>
      </c>
      <c r="B398" s="1" t="str">
        <f t="shared" ca="1" si="282"/>
        <v>Men</v>
      </c>
      <c r="C398" s="1">
        <f t="shared" ca="1" si="283"/>
        <v>44</v>
      </c>
      <c r="D398" s="1">
        <f t="shared" ca="1" si="284"/>
        <v>6</v>
      </c>
      <c r="E398" s="1" t="str">
        <f t="shared" ca="1" si="285"/>
        <v>Architecture</v>
      </c>
      <c r="F398" s="1">
        <f t="shared" ca="1" si="286"/>
        <v>6</v>
      </c>
      <c r="G398" s="1" t="str">
        <f t="shared" ca="1" si="287"/>
        <v>Architech</v>
      </c>
      <c r="H398" s="1">
        <f t="shared" ca="1" si="288"/>
        <v>4</v>
      </c>
      <c r="I398" s="1">
        <f t="shared" ca="1" si="280"/>
        <v>1</v>
      </c>
      <c r="J398" s="1">
        <f t="shared" ca="1" si="289"/>
        <v>28400</v>
      </c>
      <c r="K398" s="1">
        <f t="shared" ca="1" si="290"/>
        <v>1</v>
      </c>
      <c r="L398" s="1" t="str">
        <f t="shared" ca="1" si="291"/>
        <v>Ganesh Nagar</v>
      </c>
      <c r="M398" s="1">
        <f t="shared" ca="1" si="272"/>
        <v>113600</v>
      </c>
      <c r="N398" s="1">
        <f t="shared" ca="1" si="292"/>
        <v>43967.536932024574</v>
      </c>
      <c r="O398" s="1">
        <f t="shared" ca="1" si="273"/>
        <v>15116.252241630231</v>
      </c>
      <c r="P398" s="1">
        <f t="shared" ca="1" si="293"/>
        <v>7259</v>
      </c>
      <c r="Q398" s="1">
        <f t="shared" ca="1" si="274"/>
        <v>21626.08560594833</v>
      </c>
      <c r="R398">
        <f t="shared" ca="1" si="275"/>
        <v>31536.239118311965</v>
      </c>
      <c r="S398" s="1">
        <f t="shared" ca="1" si="276"/>
        <v>160252.49135994219</v>
      </c>
      <c r="T398" s="1">
        <f t="shared" ca="1" si="277"/>
        <v>72852.6225379729</v>
      </c>
      <c r="U398" s="1">
        <f t="shared" ca="1" si="278"/>
        <v>87399.868821969285</v>
      </c>
      <c r="X398" s="33">
        <f t="shared" ca="1" si="295"/>
        <v>1</v>
      </c>
      <c r="Y398" s="33">
        <f t="shared" ca="1" si="296"/>
        <v>0</v>
      </c>
      <c r="Z398" s="33"/>
      <c r="AA398" s="33"/>
      <c r="AO398" s="33">
        <f t="shared" ca="1" si="297"/>
        <v>1</v>
      </c>
      <c r="AP398" s="33">
        <f t="shared" ca="1" si="298"/>
        <v>0</v>
      </c>
      <c r="AQ398" s="33">
        <f t="shared" ca="1" si="299"/>
        <v>0</v>
      </c>
      <c r="AR398" s="33">
        <f t="shared" ca="1" si="300"/>
        <v>0</v>
      </c>
      <c r="AS398" s="33">
        <f t="shared" ca="1" si="301"/>
        <v>0</v>
      </c>
      <c r="AT398" s="34">
        <f t="shared" ca="1" si="302"/>
        <v>0</v>
      </c>
      <c r="AU398" s="33"/>
      <c r="AV398" s="1"/>
      <c r="AW398" s="1"/>
      <c r="AX398" s="1"/>
      <c r="AY398" s="1"/>
      <c r="AZ398" s="1"/>
      <c r="BD398" s="34">
        <f ca="1">Table1[[#This Row],[Car Value]]/Table1[[#This Row],[Cars]]</f>
        <v>15116.252241630231</v>
      </c>
      <c r="BG398" s="34">
        <f t="shared" ca="1" si="303"/>
        <v>0</v>
      </c>
      <c r="BN398" s="16">
        <f ca="1">Table1[[#This Row],[Mortage Value]]/Table1[[#This Row],[Value of House]]</f>
        <v>0.38703817721852618</v>
      </c>
      <c r="BO398" s="1">
        <f t="shared" ca="1" si="294"/>
        <v>0</v>
      </c>
      <c r="BP398" s="1"/>
      <c r="BS398" s="33">
        <f t="shared" ca="1" si="312"/>
        <v>0</v>
      </c>
      <c r="BT398" s="33">
        <f t="shared" ca="1" si="313"/>
        <v>35000</v>
      </c>
      <c r="BU398" s="33">
        <f t="shared" ca="1" si="314"/>
        <v>0</v>
      </c>
      <c r="BV398" s="33">
        <f t="shared" ca="1" si="279"/>
        <v>0</v>
      </c>
      <c r="BW398" s="33">
        <f t="shared" ca="1" si="315"/>
        <v>0</v>
      </c>
      <c r="BX398" s="33">
        <f t="shared" ca="1" si="316"/>
        <v>0</v>
      </c>
      <c r="BZ398" s="33">
        <f t="shared" ca="1" si="304"/>
        <v>35000</v>
      </c>
      <c r="CA398" s="33">
        <f t="shared" ca="1" si="305"/>
        <v>0</v>
      </c>
      <c r="CB398" s="33">
        <f t="shared" ca="1" si="306"/>
        <v>0</v>
      </c>
      <c r="CC398" s="33">
        <f t="shared" ca="1" si="307"/>
        <v>0</v>
      </c>
      <c r="CD398" s="33">
        <f t="shared" ca="1" si="308"/>
        <v>0</v>
      </c>
      <c r="CE398" s="34">
        <f t="shared" ca="1" si="309"/>
        <v>0</v>
      </c>
      <c r="CG398" s="33">
        <f t="shared" ca="1" si="311"/>
        <v>1</v>
      </c>
      <c r="CH398" s="7"/>
      <c r="CJ398" s="34">
        <f t="shared" ca="1" si="310"/>
        <v>28</v>
      </c>
    </row>
    <row r="399" spans="1:88" x14ac:dyDescent="0.25">
      <c r="A399" s="1">
        <f t="shared" ca="1" si="281"/>
        <v>2</v>
      </c>
      <c r="B399" s="1" t="str">
        <f t="shared" ca="1" si="282"/>
        <v>Women</v>
      </c>
      <c r="C399" s="1">
        <f t="shared" ca="1" si="283"/>
        <v>27</v>
      </c>
      <c r="D399" s="1">
        <f t="shared" ca="1" si="284"/>
        <v>3</v>
      </c>
      <c r="E399" s="1" t="str">
        <f t="shared" ca="1" si="285"/>
        <v>Teaching</v>
      </c>
      <c r="F399" s="1">
        <f t="shared" ca="1" si="286"/>
        <v>2</v>
      </c>
      <c r="G399" s="1" t="str">
        <f t="shared" ca="1" si="287"/>
        <v>Civil Engineering</v>
      </c>
      <c r="H399" s="1">
        <f t="shared" ca="1" si="288"/>
        <v>0</v>
      </c>
      <c r="I399" s="1">
        <f t="shared" ca="1" si="280"/>
        <v>2</v>
      </c>
      <c r="J399" s="1">
        <f t="shared" ca="1" si="289"/>
        <v>34191</v>
      </c>
      <c r="K399" s="1">
        <f t="shared" ca="1" si="290"/>
        <v>3</v>
      </c>
      <c r="L399" s="1" t="str">
        <f t="shared" ca="1" si="291"/>
        <v>Nardas Nagar</v>
      </c>
      <c r="M399" s="1">
        <f t="shared" ca="1" si="272"/>
        <v>102573</v>
      </c>
      <c r="N399" s="1">
        <f t="shared" ca="1" si="292"/>
        <v>87501.998981394718</v>
      </c>
      <c r="O399" s="1">
        <f t="shared" ca="1" si="273"/>
        <v>62765.582722469066</v>
      </c>
      <c r="P399" s="1">
        <f t="shared" ca="1" si="293"/>
        <v>5048</v>
      </c>
      <c r="Q399" s="1">
        <f t="shared" ca="1" si="274"/>
        <v>64462.434016132836</v>
      </c>
      <c r="R399">
        <f t="shared" ca="1" si="275"/>
        <v>44036.475584036489</v>
      </c>
      <c r="S399" s="1">
        <f t="shared" ca="1" si="276"/>
        <v>209375.05830650555</v>
      </c>
      <c r="T399" s="1">
        <f t="shared" ca="1" si="277"/>
        <v>157012.43299752756</v>
      </c>
      <c r="U399" s="1">
        <f t="shared" ca="1" si="278"/>
        <v>52362.625308977993</v>
      </c>
      <c r="X399" s="33">
        <f t="shared" ca="1" si="295"/>
        <v>1</v>
      </c>
      <c r="Y399" s="33">
        <f t="shared" ca="1" si="296"/>
        <v>0</v>
      </c>
      <c r="Z399" s="33"/>
      <c r="AA399" s="33"/>
      <c r="AO399" s="33">
        <f t="shared" ca="1" si="297"/>
        <v>0</v>
      </c>
      <c r="AP399" s="33">
        <f t="shared" ca="1" si="298"/>
        <v>0</v>
      </c>
      <c r="AQ399" s="33">
        <f t="shared" ca="1" si="299"/>
        <v>0</v>
      </c>
      <c r="AR399" s="33">
        <f t="shared" ca="1" si="300"/>
        <v>0</v>
      </c>
      <c r="AS399" s="33">
        <f t="shared" ca="1" si="301"/>
        <v>1</v>
      </c>
      <c r="AT399" s="34">
        <f t="shared" ca="1" si="302"/>
        <v>0</v>
      </c>
      <c r="AU399" s="33"/>
      <c r="AV399" s="1"/>
      <c r="AW399" s="1"/>
      <c r="AX399" s="1"/>
      <c r="AY399" s="1"/>
      <c r="AZ399" s="1"/>
      <c r="BD399" s="34">
        <f ca="1">Table1[[#This Row],[Car Value]]/Table1[[#This Row],[Cars]]</f>
        <v>31382.791361234533</v>
      </c>
      <c r="BG399" s="34">
        <f t="shared" ca="1" si="303"/>
        <v>0</v>
      </c>
      <c r="BN399" s="16">
        <f ca="1">Table1[[#This Row],[Mortage Value]]/Table1[[#This Row],[Value of House]]</f>
        <v>0.85307048620392034</v>
      </c>
      <c r="BO399" s="1">
        <f t="shared" ca="1" si="294"/>
        <v>0</v>
      </c>
      <c r="BP399" s="1"/>
      <c r="BS399" s="33">
        <f t="shared" ca="1" si="312"/>
        <v>28400</v>
      </c>
      <c r="BT399" s="33">
        <f t="shared" ca="1" si="313"/>
        <v>0</v>
      </c>
      <c r="BU399" s="33">
        <f t="shared" ca="1" si="314"/>
        <v>0</v>
      </c>
      <c r="BV399" s="33">
        <f t="shared" ca="1" si="279"/>
        <v>0</v>
      </c>
      <c r="BW399" s="33">
        <f t="shared" ca="1" si="315"/>
        <v>0</v>
      </c>
      <c r="BX399" s="33">
        <f t="shared" ca="1" si="316"/>
        <v>0</v>
      </c>
      <c r="BZ399" s="33">
        <f t="shared" ca="1" si="304"/>
        <v>0</v>
      </c>
      <c r="CA399" s="33">
        <f t="shared" ca="1" si="305"/>
        <v>0</v>
      </c>
      <c r="CB399" s="33">
        <f t="shared" ca="1" si="306"/>
        <v>0</v>
      </c>
      <c r="CC399" s="33">
        <f t="shared" ca="1" si="307"/>
        <v>0</v>
      </c>
      <c r="CD399" s="33">
        <f t="shared" ca="1" si="308"/>
        <v>28400</v>
      </c>
      <c r="CE399" s="34">
        <f t="shared" ca="1" si="309"/>
        <v>0</v>
      </c>
      <c r="CG399" s="33">
        <f t="shared" ca="1" si="311"/>
        <v>1</v>
      </c>
      <c r="CH399" s="7"/>
      <c r="CJ399" s="34">
        <f t="shared" ca="1" si="310"/>
        <v>37</v>
      </c>
    </row>
    <row r="400" spans="1:88" x14ac:dyDescent="0.25">
      <c r="A400" s="1">
        <f t="shared" ca="1" si="281"/>
        <v>1</v>
      </c>
      <c r="B400" s="1" t="str">
        <f t="shared" ca="1" si="282"/>
        <v>Men</v>
      </c>
      <c r="C400" s="1">
        <f t="shared" ca="1" si="283"/>
        <v>27</v>
      </c>
      <c r="D400" s="1">
        <f t="shared" ca="1" si="284"/>
        <v>1</v>
      </c>
      <c r="E400" s="1" t="str">
        <f t="shared" ca="1" si="285"/>
        <v>Health</v>
      </c>
      <c r="F400" s="1">
        <f t="shared" ca="1" si="286"/>
        <v>5</v>
      </c>
      <c r="G400" s="1" t="str">
        <f t="shared" ca="1" si="287"/>
        <v>Other</v>
      </c>
      <c r="H400" s="1">
        <f t="shared" ca="1" si="288"/>
        <v>4</v>
      </c>
      <c r="I400" s="1">
        <f t="shared" ca="1" si="280"/>
        <v>2</v>
      </c>
      <c r="J400" s="1">
        <f t="shared" ca="1" si="289"/>
        <v>24442</v>
      </c>
      <c r="K400" s="1">
        <f t="shared" ca="1" si="290"/>
        <v>7</v>
      </c>
      <c r="L400" s="1" t="str">
        <f t="shared" ca="1" si="291"/>
        <v>Tank Road</v>
      </c>
      <c r="M400" s="1">
        <f t="shared" ca="1" si="272"/>
        <v>97768</v>
      </c>
      <c r="N400" s="1">
        <f t="shared" ca="1" si="292"/>
        <v>14951.798270976944</v>
      </c>
      <c r="O400" s="1">
        <f t="shared" ca="1" si="273"/>
        <v>38087.059517149311</v>
      </c>
      <c r="P400" s="1">
        <f t="shared" ca="1" si="293"/>
        <v>32561</v>
      </c>
      <c r="Q400" s="1">
        <f t="shared" ca="1" si="274"/>
        <v>17912.370487361852</v>
      </c>
      <c r="R400">
        <f t="shared" ca="1" si="275"/>
        <v>12690.901698232934</v>
      </c>
      <c r="S400" s="1">
        <f t="shared" ca="1" si="276"/>
        <v>148545.96121538227</v>
      </c>
      <c r="T400" s="1">
        <f t="shared" ca="1" si="277"/>
        <v>65425.168758338797</v>
      </c>
      <c r="U400" s="1">
        <f t="shared" ca="1" si="278"/>
        <v>83120.79245704347</v>
      </c>
      <c r="X400" s="33">
        <f t="shared" ca="1" si="295"/>
        <v>0</v>
      </c>
      <c r="Y400" s="33">
        <f t="shared" ca="1" si="296"/>
        <v>1</v>
      </c>
      <c r="Z400" s="33"/>
      <c r="AA400" s="33"/>
      <c r="AO400" s="33">
        <f t="shared" ca="1" si="297"/>
        <v>1</v>
      </c>
      <c r="AP400" s="33">
        <f t="shared" ca="1" si="298"/>
        <v>0</v>
      </c>
      <c r="AQ400" s="33">
        <f t="shared" ca="1" si="299"/>
        <v>0</v>
      </c>
      <c r="AR400" s="33">
        <f t="shared" ca="1" si="300"/>
        <v>0</v>
      </c>
      <c r="AS400" s="33">
        <f t="shared" ca="1" si="301"/>
        <v>0</v>
      </c>
      <c r="AT400" s="34">
        <f t="shared" ca="1" si="302"/>
        <v>0</v>
      </c>
      <c r="AU400" s="33"/>
      <c r="AV400" s="1"/>
      <c r="AW400" s="1"/>
      <c r="AX400" s="1"/>
      <c r="AY400" s="1"/>
      <c r="AZ400" s="1"/>
      <c r="BD400" s="34">
        <f ca="1">Table1[[#This Row],[Car Value]]/Table1[[#This Row],[Cars]]</f>
        <v>19043.529758574656</v>
      </c>
      <c r="BG400" s="34">
        <f t="shared" ca="1" si="303"/>
        <v>0</v>
      </c>
      <c r="BN400" s="16">
        <f ca="1">Table1[[#This Row],[Mortage Value]]/Table1[[#This Row],[Value of House]]</f>
        <v>0.15293141182162817</v>
      </c>
      <c r="BO400" s="1">
        <f t="shared" ca="1" si="294"/>
        <v>1</v>
      </c>
      <c r="BP400" s="1"/>
      <c r="BS400" s="33">
        <f t="shared" ca="1" si="312"/>
        <v>0</v>
      </c>
      <c r="BT400" s="33">
        <f t="shared" ca="1" si="313"/>
        <v>0</v>
      </c>
      <c r="BU400" s="33">
        <f t="shared" ca="1" si="314"/>
        <v>0</v>
      </c>
      <c r="BV400" s="33">
        <f t="shared" ca="1" si="279"/>
        <v>0</v>
      </c>
      <c r="BW400" s="33">
        <f t="shared" ca="1" si="315"/>
        <v>0</v>
      </c>
      <c r="BX400" s="33">
        <f t="shared" ca="1" si="316"/>
        <v>34191</v>
      </c>
      <c r="BZ400" s="33">
        <f t="shared" ca="1" si="304"/>
        <v>34191</v>
      </c>
      <c r="CA400" s="33">
        <f t="shared" ca="1" si="305"/>
        <v>0</v>
      </c>
      <c r="CB400" s="33">
        <f t="shared" ca="1" si="306"/>
        <v>0</v>
      </c>
      <c r="CC400" s="33">
        <f t="shared" ca="1" si="307"/>
        <v>0</v>
      </c>
      <c r="CD400" s="33">
        <f t="shared" ca="1" si="308"/>
        <v>0</v>
      </c>
      <c r="CE400" s="34">
        <f t="shared" ca="1" si="309"/>
        <v>0</v>
      </c>
      <c r="CG400" s="33">
        <f t="shared" ca="1" si="311"/>
        <v>1</v>
      </c>
      <c r="CH400" s="7"/>
      <c r="CJ400" s="34">
        <f t="shared" ca="1" si="310"/>
        <v>44</v>
      </c>
    </row>
    <row r="401" spans="1:88" x14ac:dyDescent="0.25">
      <c r="A401" s="1">
        <f t="shared" ca="1" si="281"/>
        <v>2</v>
      </c>
      <c r="B401" s="1" t="str">
        <f t="shared" ca="1" si="282"/>
        <v>Women</v>
      </c>
      <c r="C401" s="1">
        <f t="shared" ca="1" si="283"/>
        <v>35</v>
      </c>
      <c r="D401" s="1">
        <f t="shared" ca="1" si="284"/>
        <v>1</v>
      </c>
      <c r="E401" s="1" t="str">
        <f t="shared" ca="1" si="285"/>
        <v>Health</v>
      </c>
      <c r="F401" s="1">
        <f t="shared" ca="1" si="286"/>
        <v>5</v>
      </c>
      <c r="G401" s="1" t="str">
        <f t="shared" ca="1" si="287"/>
        <v>Other</v>
      </c>
      <c r="H401" s="1">
        <f t="shared" ca="1" si="288"/>
        <v>3</v>
      </c>
      <c r="I401" s="1">
        <f t="shared" ca="1" si="280"/>
        <v>2</v>
      </c>
      <c r="J401" s="1">
        <f t="shared" ca="1" si="289"/>
        <v>21670</v>
      </c>
      <c r="K401" s="1">
        <f t="shared" ca="1" si="290"/>
        <v>2</v>
      </c>
      <c r="L401" s="1" t="str">
        <f t="shared" ca="1" si="291"/>
        <v>Tembhipada Road</v>
      </c>
      <c r="M401" s="1">
        <f t="shared" ref="M401:M464" ca="1" si="317">J401*RANDBETWEEN(3,6)</f>
        <v>86680</v>
      </c>
      <c r="N401" s="1">
        <f t="shared" ca="1" si="292"/>
        <v>45823.242149782585</v>
      </c>
      <c r="O401" s="1">
        <f t="shared" ref="O401:O464" ca="1" si="318">I401*RAND()*J401</f>
        <v>28971.415007608477</v>
      </c>
      <c r="P401" s="1">
        <f t="shared" ca="1" si="293"/>
        <v>26151</v>
      </c>
      <c r="Q401" s="1">
        <f t="shared" ref="Q401:Q464" ca="1" si="319">RAND()*J401*2</f>
        <v>20774.25484252688</v>
      </c>
      <c r="R401">
        <f t="shared" ref="R401:R464" ca="1" si="320">RAND()*J401*1.5</f>
        <v>20520.973666319464</v>
      </c>
      <c r="S401" s="1">
        <f t="shared" ref="S401:S464" ca="1" si="321">M401+O401+R401</f>
        <v>136172.38867392793</v>
      </c>
      <c r="T401" s="1">
        <f t="shared" ref="T401:T464" ca="1" si="322">N401+P401+Q401</f>
        <v>92748.496992309461</v>
      </c>
      <c r="U401" s="1">
        <f t="shared" ref="U401:U464" ca="1" si="323">S401-T401</f>
        <v>43423.891681618465</v>
      </c>
      <c r="X401" s="33">
        <f t="shared" ca="1" si="295"/>
        <v>1</v>
      </c>
      <c r="Y401" s="33">
        <f t="shared" ca="1" si="296"/>
        <v>0</v>
      </c>
      <c r="Z401" s="33"/>
      <c r="AA401" s="33"/>
      <c r="AO401" s="33">
        <f t="shared" ca="1" si="297"/>
        <v>0</v>
      </c>
      <c r="AP401" s="33">
        <f t="shared" ca="1" si="298"/>
        <v>0</v>
      </c>
      <c r="AQ401" s="33">
        <f t="shared" ca="1" si="299"/>
        <v>1</v>
      </c>
      <c r="AR401" s="33">
        <f t="shared" ca="1" si="300"/>
        <v>0</v>
      </c>
      <c r="AS401" s="33">
        <f t="shared" ca="1" si="301"/>
        <v>0</v>
      </c>
      <c r="AT401" s="34">
        <f t="shared" ca="1" si="302"/>
        <v>0</v>
      </c>
      <c r="AU401" s="33"/>
      <c r="AV401" s="1"/>
      <c r="AW401" s="1"/>
      <c r="AX401" s="1"/>
      <c r="AY401" s="1"/>
      <c r="AZ401" s="1"/>
      <c r="BD401" s="34">
        <f ca="1">Table1[[#This Row],[Car Value]]/Table1[[#This Row],[Cars]]</f>
        <v>14485.707503804239</v>
      </c>
      <c r="BG401" s="34">
        <f t="shared" ca="1" si="303"/>
        <v>0</v>
      </c>
      <c r="BN401" s="16">
        <f ca="1">Table1[[#This Row],[Mortage Value]]/Table1[[#This Row],[Value of House]]</f>
        <v>0.52864838659186186</v>
      </c>
      <c r="BO401" s="1">
        <f t="shared" ca="1" si="294"/>
        <v>0</v>
      </c>
      <c r="BP401" s="1"/>
      <c r="BS401" s="33">
        <f t="shared" ca="1" si="312"/>
        <v>0</v>
      </c>
      <c r="BT401" s="33">
        <f t="shared" ca="1" si="313"/>
        <v>24442</v>
      </c>
      <c r="BU401" s="33">
        <f t="shared" ca="1" si="314"/>
        <v>0</v>
      </c>
      <c r="BV401" s="33">
        <f t="shared" ca="1" si="279"/>
        <v>0</v>
      </c>
      <c r="BW401" s="33">
        <f t="shared" ca="1" si="315"/>
        <v>0</v>
      </c>
      <c r="BX401" s="33">
        <f t="shared" ca="1" si="316"/>
        <v>0</v>
      </c>
      <c r="BZ401" s="33">
        <f t="shared" ca="1" si="304"/>
        <v>0</v>
      </c>
      <c r="CA401" s="33">
        <f t="shared" ca="1" si="305"/>
        <v>0</v>
      </c>
      <c r="CB401" s="33">
        <f t="shared" ca="1" si="306"/>
        <v>24442</v>
      </c>
      <c r="CC401" s="33">
        <f t="shared" ca="1" si="307"/>
        <v>0</v>
      </c>
      <c r="CD401" s="33">
        <f t="shared" ca="1" si="308"/>
        <v>0</v>
      </c>
      <c r="CE401" s="34">
        <f t="shared" ca="1" si="309"/>
        <v>0</v>
      </c>
      <c r="CG401" s="33">
        <f t="shared" ca="1" si="311"/>
        <v>1</v>
      </c>
      <c r="CH401" s="7"/>
      <c r="CJ401" s="34">
        <f t="shared" ca="1" si="310"/>
        <v>27</v>
      </c>
    </row>
    <row r="402" spans="1:88" x14ac:dyDescent="0.25">
      <c r="A402" s="1">
        <f t="shared" ca="1" si="281"/>
        <v>2</v>
      </c>
      <c r="B402" s="1" t="str">
        <f t="shared" ca="1" si="282"/>
        <v>Women</v>
      </c>
      <c r="C402" s="1">
        <f t="shared" ca="1" si="283"/>
        <v>43</v>
      </c>
      <c r="D402" s="1">
        <f t="shared" ca="1" si="284"/>
        <v>4</v>
      </c>
      <c r="E402" s="1" t="str">
        <f t="shared" ca="1" si="285"/>
        <v>IT</v>
      </c>
      <c r="F402" s="1">
        <f t="shared" ca="1" si="286"/>
        <v>4</v>
      </c>
      <c r="G402" s="1" t="str">
        <f t="shared" ca="1" si="287"/>
        <v>IT Engineering</v>
      </c>
      <c r="H402" s="1">
        <f t="shared" ca="1" si="288"/>
        <v>2</v>
      </c>
      <c r="I402" s="1">
        <f t="shared" ca="1" si="280"/>
        <v>1</v>
      </c>
      <c r="J402" s="1">
        <f t="shared" ca="1" si="289"/>
        <v>32302</v>
      </c>
      <c r="K402" s="1">
        <f t="shared" ca="1" si="290"/>
        <v>3</v>
      </c>
      <c r="L402" s="1" t="str">
        <f t="shared" ca="1" si="291"/>
        <v>Nardas Nagar</v>
      </c>
      <c r="M402" s="1">
        <f t="shared" ca="1" si="317"/>
        <v>161510</v>
      </c>
      <c r="N402" s="1">
        <f t="shared" ca="1" si="292"/>
        <v>146773.65115515742</v>
      </c>
      <c r="O402" s="1">
        <f t="shared" ca="1" si="318"/>
        <v>25237.141221961985</v>
      </c>
      <c r="P402" s="1">
        <f t="shared" ca="1" si="293"/>
        <v>14582</v>
      </c>
      <c r="Q402" s="1">
        <f t="shared" ca="1" si="319"/>
        <v>27030.643337693269</v>
      </c>
      <c r="R402">
        <f t="shared" ca="1" si="320"/>
        <v>14870.839099146351</v>
      </c>
      <c r="S402" s="1">
        <f t="shared" ca="1" si="321"/>
        <v>201617.98032110833</v>
      </c>
      <c r="T402" s="1">
        <f t="shared" ca="1" si="322"/>
        <v>188386.29449285069</v>
      </c>
      <c r="U402" s="1">
        <f t="shared" ca="1" si="323"/>
        <v>13231.685828257643</v>
      </c>
      <c r="X402" s="33">
        <f t="shared" ca="1" si="295"/>
        <v>0</v>
      </c>
      <c r="Y402" s="33">
        <f t="shared" ca="1" si="296"/>
        <v>1</v>
      </c>
      <c r="Z402" s="33"/>
      <c r="AA402" s="33"/>
      <c r="AO402" s="33">
        <f t="shared" ca="1" si="297"/>
        <v>0</v>
      </c>
      <c r="AP402" s="33">
        <f t="shared" ca="1" si="298"/>
        <v>0</v>
      </c>
      <c r="AQ402" s="33">
        <f t="shared" ca="1" si="299"/>
        <v>1</v>
      </c>
      <c r="AR402" s="33">
        <f t="shared" ca="1" si="300"/>
        <v>0</v>
      </c>
      <c r="AS402" s="33">
        <f t="shared" ca="1" si="301"/>
        <v>0</v>
      </c>
      <c r="AT402" s="34">
        <f t="shared" ca="1" si="302"/>
        <v>0</v>
      </c>
      <c r="AU402" s="33"/>
      <c r="AV402" s="1"/>
      <c r="AW402" s="1"/>
      <c r="AX402" s="1"/>
      <c r="AY402" s="1"/>
      <c r="AZ402" s="1"/>
      <c r="BD402" s="34">
        <f ca="1">Table1[[#This Row],[Car Value]]/Table1[[#This Row],[Cars]]</f>
        <v>25237.141221961985</v>
      </c>
      <c r="BG402" s="34">
        <f t="shared" ca="1" si="303"/>
        <v>0</v>
      </c>
      <c r="BN402" s="16">
        <f ca="1">Table1[[#This Row],[Mortage Value]]/Table1[[#This Row],[Value of House]]</f>
        <v>0.90875890752992028</v>
      </c>
      <c r="BO402" s="1">
        <f t="shared" ca="1" si="294"/>
        <v>0</v>
      </c>
      <c r="BP402" s="1"/>
      <c r="BS402" s="33">
        <f t="shared" ca="1" si="312"/>
        <v>0</v>
      </c>
      <c r="BT402" s="33">
        <f t="shared" ca="1" si="313"/>
        <v>0</v>
      </c>
      <c r="BU402" s="33">
        <f t="shared" ca="1" si="314"/>
        <v>0</v>
      </c>
      <c r="BV402" s="33">
        <f t="shared" ca="1" si="279"/>
        <v>0</v>
      </c>
      <c r="BW402" s="33">
        <f t="shared" ca="1" si="315"/>
        <v>0</v>
      </c>
      <c r="BX402" s="33">
        <f t="shared" ca="1" si="316"/>
        <v>0</v>
      </c>
      <c r="BZ402" s="33">
        <f t="shared" ca="1" si="304"/>
        <v>0</v>
      </c>
      <c r="CA402" s="33">
        <f t="shared" ca="1" si="305"/>
        <v>0</v>
      </c>
      <c r="CB402" s="33">
        <f t="shared" ca="1" si="306"/>
        <v>21670</v>
      </c>
      <c r="CC402" s="33">
        <f t="shared" ca="1" si="307"/>
        <v>0</v>
      </c>
      <c r="CD402" s="33">
        <f t="shared" ca="1" si="308"/>
        <v>0</v>
      </c>
      <c r="CE402" s="34">
        <f t="shared" ca="1" si="309"/>
        <v>0</v>
      </c>
      <c r="CG402" s="33">
        <f t="shared" ca="1" si="311"/>
        <v>1</v>
      </c>
      <c r="CH402" s="7"/>
      <c r="CJ402" s="34">
        <f t="shared" ca="1" si="310"/>
        <v>27</v>
      </c>
    </row>
    <row r="403" spans="1:88" x14ac:dyDescent="0.25">
      <c r="A403" s="1">
        <f t="shared" ca="1" si="281"/>
        <v>1</v>
      </c>
      <c r="B403" s="1" t="str">
        <f t="shared" ca="1" si="282"/>
        <v>Men</v>
      </c>
      <c r="C403" s="1">
        <f t="shared" ca="1" si="283"/>
        <v>28</v>
      </c>
      <c r="D403" s="1">
        <f t="shared" ca="1" si="284"/>
        <v>4</v>
      </c>
      <c r="E403" s="1" t="str">
        <f t="shared" ca="1" si="285"/>
        <v>IT</v>
      </c>
      <c r="F403" s="1">
        <f t="shared" ca="1" si="286"/>
        <v>3</v>
      </c>
      <c r="G403" s="1" t="str">
        <f t="shared" ca="1" si="287"/>
        <v>B.ED</v>
      </c>
      <c r="H403" s="1">
        <f t="shared" ca="1" si="288"/>
        <v>1</v>
      </c>
      <c r="I403" s="1">
        <f t="shared" ca="1" si="280"/>
        <v>2</v>
      </c>
      <c r="J403" s="1">
        <f t="shared" ca="1" si="289"/>
        <v>30815</v>
      </c>
      <c r="K403" s="1">
        <f t="shared" ca="1" si="290"/>
        <v>7</v>
      </c>
      <c r="L403" s="1" t="str">
        <f t="shared" ca="1" si="291"/>
        <v>Tank Road</v>
      </c>
      <c r="M403" s="1">
        <f t="shared" ca="1" si="317"/>
        <v>184890</v>
      </c>
      <c r="N403" s="1">
        <f t="shared" ca="1" si="292"/>
        <v>62603.903457819113</v>
      </c>
      <c r="O403" s="1">
        <f t="shared" ca="1" si="318"/>
        <v>57068.428492914485</v>
      </c>
      <c r="P403" s="1">
        <f t="shared" ca="1" si="293"/>
        <v>23418</v>
      </c>
      <c r="Q403" s="1">
        <f t="shared" ca="1" si="319"/>
        <v>7075.1277802785471</v>
      </c>
      <c r="R403">
        <f t="shared" ca="1" si="320"/>
        <v>42514.925979437976</v>
      </c>
      <c r="S403" s="1">
        <f t="shared" ca="1" si="321"/>
        <v>284473.35447235242</v>
      </c>
      <c r="T403" s="1">
        <f t="shared" ca="1" si="322"/>
        <v>93097.031238097654</v>
      </c>
      <c r="U403" s="1">
        <f t="shared" ca="1" si="323"/>
        <v>191376.32323425479</v>
      </c>
      <c r="X403" s="33">
        <f t="shared" ca="1" si="295"/>
        <v>0</v>
      </c>
      <c r="Y403" s="33">
        <f t="shared" ca="1" si="296"/>
        <v>1</v>
      </c>
      <c r="Z403" s="33"/>
      <c r="AA403" s="33"/>
      <c r="AO403" s="33">
        <f t="shared" ca="1" si="297"/>
        <v>0</v>
      </c>
      <c r="AP403" s="33">
        <f t="shared" ca="1" si="298"/>
        <v>1</v>
      </c>
      <c r="AQ403" s="33">
        <f t="shared" ca="1" si="299"/>
        <v>0</v>
      </c>
      <c r="AR403" s="33">
        <f t="shared" ca="1" si="300"/>
        <v>0</v>
      </c>
      <c r="AS403" s="33">
        <f t="shared" ca="1" si="301"/>
        <v>0</v>
      </c>
      <c r="AT403" s="34">
        <f t="shared" ca="1" si="302"/>
        <v>0</v>
      </c>
      <c r="AU403" s="33"/>
      <c r="AV403" s="1"/>
      <c r="AW403" s="1"/>
      <c r="AX403" s="1"/>
      <c r="AY403" s="1"/>
      <c r="AZ403" s="1"/>
      <c r="BD403" s="34">
        <f ca="1">Table1[[#This Row],[Car Value]]/Table1[[#This Row],[Cars]]</f>
        <v>28534.214246457243</v>
      </c>
      <c r="BG403" s="34">
        <f t="shared" ca="1" si="303"/>
        <v>0</v>
      </c>
      <c r="BN403" s="16">
        <f ca="1">Table1[[#This Row],[Mortage Value]]/Table1[[#This Row],[Value of House]]</f>
        <v>0.33860080836075024</v>
      </c>
      <c r="BO403" s="1">
        <f t="shared" ca="1" si="294"/>
        <v>0</v>
      </c>
      <c r="BP403" s="1"/>
      <c r="BS403" s="33">
        <f t="shared" ca="1" si="312"/>
        <v>0</v>
      </c>
      <c r="BT403" s="33">
        <f t="shared" ca="1" si="313"/>
        <v>0</v>
      </c>
      <c r="BU403" s="33">
        <f t="shared" ca="1" si="314"/>
        <v>0</v>
      </c>
      <c r="BV403" s="33">
        <f t="shared" ca="1" si="279"/>
        <v>0</v>
      </c>
      <c r="BW403" s="33">
        <f t="shared" ca="1" si="315"/>
        <v>0</v>
      </c>
      <c r="BX403" s="33">
        <f t="shared" ca="1" si="316"/>
        <v>32302</v>
      </c>
      <c r="BZ403" s="33">
        <f t="shared" ca="1" si="304"/>
        <v>0</v>
      </c>
      <c r="CA403" s="33">
        <f t="shared" ca="1" si="305"/>
        <v>32302</v>
      </c>
      <c r="CB403" s="33">
        <f t="shared" ca="1" si="306"/>
        <v>0</v>
      </c>
      <c r="CC403" s="33">
        <f t="shared" ca="1" si="307"/>
        <v>0</v>
      </c>
      <c r="CD403" s="33">
        <f t="shared" ca="1" si="308"/>
        <v>0</v>
      </c>
      <c r="CE403" s="34">
        <f t="shared" ca="1" si="309"/>
        <v>0</v>
      </c>
      <c r="CG403" s="33">
        <f t="shared" ca="1" si="311"/>
        <v>1</v>
      </c>
      <c r="CH403" s="7"/>
      <c r="CJ403" s="34">
        <f t="shared" ca="1" si="310"/>
        <v>35</v>
      </c>
    </row>
    <row r="404" spans="1:88" x14ac:dyDescent="0.25">
      <c r="A404" s="1">
        <f t="shared" ca="1" si="281"/>
        <v>1</v>
      </c>
      <c r="B404" s="1" t="str">
        <f t="shared" ca="1" si="282"/>
        <v>Men</v>
      </c>
      <c r="C404" s="1">
        <f t="shared" ca="1" si="283"/>
        <v>45</v>
      </c>
      <c r="D404" s="1">
        <f t="shared" ca="1" si="284"/>
        <v>3</v>
      </c>
      <c r="E404" s="1" t="str">
        <f t="shared" ca="1" si="285"/>
        <v>Teaching</v>
      </c>
      <c r="F404" s="1">
        <f t="shared" ca="1" si="286"/>
        <v>4</v>
      </c>
      <c r="G404" s="1" t="str">
        <f t="shared" ca="1" si="287"/>
        <v>IT Engineering</v>
      </c>
      <c r="H404" s="1">
        <f t="shared" ca="1" si="288"/>
        <v>2</v>
      </c>
      <c r="I404" s="1">
        <f t="shared" ca="1" si="280"/>
        <v>1</v>
      </c>
      <c r="J404" s="1">
        <f t="shared" ca="1" si="289"/>
        <v>26931</v>
      </c>
      <c r="K404" s="1">
        <f t="shared" ca="1" si="290"/>
        <v>2</v>
      </c>
      <c r="L404" s="1" t="str">
        <f t="shared" ca="1" si="291"/>
        <v>Tembhipada Road</v>
      </c>
      <c r="M404" s="1">
        <f t="shared" ca="1" si="317"/>
        <v>80793</v>
      </c>
      <c r="N404" s="1">
        <f t="shared" ca="1" si="292"/>
        <v>70332.137180965394</v>
      </c>
      <c r="O404" s="1">
        <f t="shared" ca="1" si="318"/>
        <v>18859.161545524752</v>
      </c>
      <c r="P404" s="1">
        <f t="shared" ca="1" si="293"/>
        <v>11138</v>
      </c>
      <c r="Q404" s="1">
        <f t="shared" ca="1" si="319"/>
        <v>12242.900593057264</v>
      </c>
      <c r="R404">
        <f t="shared" ca="1" si="320"/>
        <v>30651.334869189075</v>
      </c>
      <c r="S404" s="1">
        <f t="shared" ca="1" si="321"/>
        <v>130303.49641471382</v>
      </c>
      <c r="T404" s="1">
        <f t="shared" ca="1" si="322"/>
        <v>93713.037774022654</v>
      </c>
      <c r="U404" s="1">
        <f t="shared" ca="1" si="323"/>
        <v>36590.458640691169</v>
      </c>
      <c r="X404" s="33">
        <f t="shared" ca="1" si="295"/>
        <v>1</v>
      </c>
      <c r="Y404" s="33">
        <f t="shared" ca="1" si="296"/>
        <v>0</v>
      </c>
      <c r="Z404" s="33"/>
      <c r="AA404" s="33"/>
      <c r="AO404" s="33">
        <f t="shared" ca="1" si="297"/>
        <v>0</v>
      </c>
      <c r="AP404" s="33">
        <f t="shared" ca="1" si="298"/>
        <v>1</v>
      </c>
      <c r="AQ404" s="33">
        <f t="shared" ca="1" si="299"/>
        <v>0</v>
      </c>
      <c r="AR404" s="33">
        <f t="shared" ca="1" si="300"/>
        <v>0</v>
      </c>
      <c r="AS404" s="33">
        <f t="shared" ca="1" si="301"/>
        <v>0</v>
      </c>
      <c r="AT404" s="34">
        <f t="shared" ca="1" si="302"/>
        <v>0</v>
      </c>
      <c r="AU404" s="33"/>
      <c r="AV404" s="1"/>
      <c r="AW404" s="1"/>
      <c r="AX404" s="1"/>
      <c r="AY404" s="1"/>
      <c r="AZ404" s="1"/>
      <c r="BD404" s="34">
        <f ca="1">Table1[[#This Row],[Car Value]]/Table1[[#This Row],[Cars]]</f>
        <v>18859.161545524752</v>
      </c>
      <c r="BG404" s="34">
        <f t="shared" ca="1" si="303"/>
        <v>0</v>
      </c>
      <c r="BN404" s="16">
        <f ca="1">Table1[[#This Row],[Mortage Value]]/Table1[[#This Row],[Value of House]]</f>
        <v>0.87052265890566505</v>
      </c>
      <c r="BO404" s="1">
        <f t="shared" ca="1" si="294"/>
        <v>0</v>
      </c>
      <c r="BP404" s="1"/>
      <c r="BS404" s="33">
        <f t="shared" ca="1" si="312"/>
        <v>0</v>
      </c>
      <c r="BT404" s="33">
        <f t="shared" ca="1" si="313"/>
        <v>30815</v>
      </c>
      <c r="BU404" s="33">
        <f t="shared" ca="1" si="314"/>
        <v>0</v>
      </c>
      <c r="BV404" s="33">
        <f t="shared" ca="1" si="279"/>
        <v>0</v>
      </c>
      <c r="BW404" s="33">
        <f t="shared" ca="1" si="315"/>
        <v>0</v>
      </c>
      <c r="BX404" s="33">
        <f t="shared" ca="1" si="316"/>
        <v>0</v>
      </c>
      <c r="BZ404" s="33">
        <f t="shared" ca="1" si="304"/>
        <v>0</v>
      </c>
      <c r="CA404" s="33">
        <f t="shared" ca="1" si="305"/>
        <v>30815</v>
      </c>
      <c r="CB404" s="33">
        <f t="shared" ca="1" si="306"/>
        <v>0</v>
      </c>
      <c r="CC404" s="33">
        <f t="shared" ca="1" si="307"/>
        <v>0</v>
      </c>
      <c r="CD404" s="33">
        <f t="shared" ca="1" si="308"/>
        <v>0</v>
      </c>
      <c r="CE404" s="34">
        <f t="shared" ca="1" si="309"/>
        <v>0</v>
      </c>
      <c r="CG404" s="33">
        <f t="shared" ca="1" si="311"/>
        <v>1</v>
      </c>
      <c r="CH404" s="7"/>
      <c r="CJ404" s="34">
        <f t="shared" ca="1" si="310"/>
        <v>43</v>
      </c>
    </row>
    <row r="405" spans="1:88" x14ac:dyDescent="0.25">
      <c r="A405" s="1">
        <f t="shared" ca="1" si="281"/>
        <v>2</v>
      </c>
      <c r="B405" s="1" t="str">
        <f t="shared" ca="1" si="282"/>
        <v>Women</v>
      </c>
      <c r="C405" s="1">
        <f t="shared" ca="1" si="283"/>
        <v>30</v>
      </c>
      <c r="D405" s="1">
        <f t="shared" ca="1" si="284"/>
        <v>5</v>
      </c>
      <c r="E405" s="1" t="str">
        <f t="shared" ca="1" si="285"/>
        <v xml:space="preserve">General work </v>
      </c>
      <c r="F405" s="1">
        <f t="shared" ca="1" si="286"/>
        <v>1</v>
      </c>
      <c r="G405" s="1" t="str">
        <f t="shared" ca="1" si="287"/>
        <v>Doctor</v>
      </c>
      <c r="H405" s="1">
        <f t="shared" ca="1" si="288"/>
        <v>2</v>
      </c>
      <c r="I405" s="1">
        <f t="shared" ca="1" si="280"/>
        <v>2</v>
      </c>
      <c r="J405" s="1">
        <f t="shared" ca="1" si="289"/>
        <v>20136</v>
      </c>
      <c r="K405" s="1">
        <f t="shared" ca="1" si="290"/>
        <v>7</v>
      </c>
      <c r="L405" s="1" t="str">
        <f t="shared" ca="1" si="291"/>
        <v>Tank Road</v>
      </c>
      <c r="M405" s="1">
        <f t="shared" ca="1" si="317"/>
        <v>100680</v>
      </c>
      <c r="N405" s="1">
        <f t="shared" ca="1" si="292"/>
        <v>98879.316983426339</v>
      </c>
      <c r="O405" s="1">
        <f t="shared" ca="1" si="318"/>
        <v>25506.397915520156</v>
      </c>
      <c r="P405" s="1">
        <f t="shared" ca="1" si="293"/>
        <v>15948</v>
      </c>
      <c r="Q405" s="1">
        <f t="shared" ca="1" si="319"/>
        <v>10422.199470060952</v>
      </c>
      <c r="R405">
        <f t="shared" ca="1" si="320"/>
        <v>4920.8861674991522</v>
      </c>
      <c r="S405" s="1">
        <f t="shared" ca="1" si="321"/>
        <v>131107.2840830193</v>
      </c>
      <c r="T405" s="1">
        <f t="shared" ca="1" si="322"/>
        <v>125249.51645348729</v>
      </c>
      <c r="U405" s="1">
        <f t="shared" ca="1" si="323"/>
        <v>5857.7676295320125</v>
      </c>
      <c r="X405" s="33">
        <f t="shared" ca="1" si="295"/>
        <v>1</v>
      </c>
      <c r="Y405" s="33">
        <f t="shared" ca="1" si="296"/>
        <v>0</v>
      </c>
      <c r="Z405" s="33"/>
      <c r="AA405" s="33"/>
      <c r="AO405" s="33">
        <f t="shared" ca="1" si="297"/>
        <v>1</v>
      </c>
      <c r="AP405" s="33">
        <f t="shared" ca="1" si="298"/>
        <v>0</v>
      </c>
      <c r="AQ405" s="33">
        <f t="shared" ca="1" si="299"/>
        <v>0</v>
      </c>
      <c r="AR405" s="33">
        <f t="shared" ca="1" si="300"/>
        <v>0</v>
      </c>
      <c r="AS405" s="33">
        <f t="shared" ca="1" si="301"/>
        <v>0</v>
      </c>
      <c r="AT405" s="34">
        <f t="shared" ca="1" si="302"/>
        <v>0</v>
      </c>
      <c r="AU405" s="33"/>
      <c r="AV405" s="1"/>
      <c r="AW405" s="1"/>
      <c r="AX405" s="1"/>
      <c r="AY405" s="1"/>
      <c r="AZ405" s="1"/>
      <c r="BD405" s="34">
        <f ca="1">Table1[[#This Row],[Car Value]]/Table1[[#This Row],[Cars]]</f>
        <v>12753.198957760078</v>
      </c>
      <c r="BG405" s="34">
        <f t="shared" ca="1" si="303"/>
        <v>0</v>
      </c>
      <c r="BN405" s="16">
        <f ca="1">Table1[[#This Row],[Mortage Value]]/Table1[[#This Row],[Value of House]]</f>
        <v>0.98211478926724616</v>
      </c>
      <c r="BO405" s="1">
        <f t="shared" ca="1" si="294"/>
        <v>0</v>
      </c>
      <c r="BP405" s="1"/>
      <c r="BS405" s="33">
        <f t="shared" ca="1" si="312"/>
        <v>0</v>
      </c>
      <c r="BT405" s="33">
        <f t="shared" ca="1" si="313"/>
        <v>0</v>
      </c>
      <c r="BU405" s="33">
        <f t="shared" ca="1" si="314"/>
        <v>0</v>
      </c>
      <c r="BV405" s="33">
        <f t="shared" ref="BV405:BV468" ca="1" si="324">IF(L404="Bhandup Station Road",J404,0)</f>
        <v>0</v>
      </c>
      <c r="BW405" s="33">
        <f t="shared" ca="1" si="315"/>
        <v>0</v>
      </c>
      <c r="BX405" s="33">
        <f t="shared" ca="1" si="316"/>
        <v>0</v>
      </c>
      <c r="BZ405" s="33">
        <f t="shared" ca="1" si="304"/>
        <v>26931</v>
      </c>
      <c r="CA405" s="33">
        <f t="shared" ca="1" si="305"/>
        <v>0</v>
      </c>
      <c r="CB405" s="33">
        <f t="shared" ca="1" si="306"/>
        <v>0</v>
      </c>
      <c r="CC405" s="33">
        <f t="shared" ca="1" si="307"/>
        <v>0</v>
      </c>
      <c r="CD405" s="33">
        <f t="shared" ca="1" si="308"/>
        <v>0</v>
      </c>
      <c r="CE405" s="34">
        <f t="shared" ca="1" si="309"/>
        <v>0</v>
      </c>
      <c r="CG405" s="33">
        <f t="shared" ca="1" si="311"/>
        <v>1</v>
      </c>
      <c r="CH405" s="7"/>
      <c r="CJ405" s="34">
        <f t="shared" ca="1" si="310"/>
        <v>28</v>
      </c>
    </row>
    <row r="406" spans="1:88" x14ac:dyDescent="0.25">
      <c r="A406" s="1">
        <f t="shared" ca="1" si="281"/>
        <v>1</v>
      </c>
      <c r="B406" s="1" t="str">
        <f t="shared" ca="1" si="282"/>
        <v>Men</v>
      </c>
      <c r="C406" s="1">
        <f t="shared" ca="1" si="283"/>
        <v>36</v>
      </c>
      <c r="D406" s="1">
        <f t="shared" ca="1" si="284"/>
        <v>1</v>
      </c>
      <c r="E406" s="1" t="str">
        <f t="shared" ca="1" si="285"/>
        <v>Health</v>
      </c>
      <c r="F406" s="1">
        <f t="shared" ca="1" si="286"/>
        <v>6</v>
      </c>
      <c r="G406" s="1" t="str">
        <f t="shared" ca="1" si="287"/>
        <v>Architech</v>
      </c>
      <c r="H406" s="1">
        <f t="shared" ca="1" si="288"/>
        <v>0</v>
      </c>
      <c r="I406" s="1">
        <f t="shared" ca="1" si="280"/>
        <v>1</v>
      </c>
      <c r="J406" s="1">
        <f t="shared" ca="1" si="289"/>
        <v>31748</v>
      </c>
      <c r="K406" s="1">
        <f t="shared" ca="1" si="290"/>
        <v>2</v>
      </c>
      <c r="L406" s="1" t="str">
        <f t="shared" ca="1" si="291"/>
        <v>Tembhipada Road</v>
      </c>
      <c r="M406" s="1">
        <f t="shared" ca="1" si="317"/>
        <v>126992</v>
      </c>
      <c r="N406" s="1">
        <f t="shared" ca="1" si="292"/>
        <v>7178.2904959673215</v>
      </c>
      <c r="O406" s="1">
        <f t="shared" ca="1" si="318"/>
        <v>21910.051369129134</v>
      </c>
      <c r="P406" s="1">
        <f t="shared" ca="1" si="293"/>
        <v>15182</v>
      </c>
      <c r="Q406" s="1">
        <f t="shared" ca="1" si="319"/>
        <v>25335.65295669757</v>
      </c>
      <c r="R406">
        <f t="shared" ca="1" si="320"/>
        <v>12740.551171301064</v>
      </c>
      <c r="S406" s="1">
        <f t="shared" ca="1" si="321"/>
        <v>161642.60254043021</v>
      </c>
      <c r="T406" s="1">
        <f t="shared" ca="1" si="322"/>
        <v>47695.943452664891</v>
      </c>
      <c r="U406" s="1">
        <f t="shared" ca="1" si="323"/>
        <v>113946.65908776532</v>
      </c>
      <c r="X406" s="33">
        <f t="shared" ca="1" si="295"/>
        <v>0</v>
      </c>
      <c r="Y406" s="33">
        <f t="shared" ca="1" si="296"/>
        <v>1</v>
      </c>
      <c r="Z406" s="33"/>
      <c r="AA406" s="33"/>
      <c r="AO406" s="33">
        <f t="shared" ca="1" si="297"/>
        <v>0</v>
      </c>
      <c r="AP406" s="33">
        <f t="shared" ca="1" si="298"/>
        <v>0</v>
      </c>
      <c r="AQ406" s="33">
        <f t="shared" ca="1" si="299"/>
        <v>0</v>
      </c>
      <c r="AR406" s="33">
        <f t="shared" ca="1" si="300"/>
        <v>0</v>
      </c>
      <c r="AS406" s="33">
        <f t="shared" ca="1" si="301"/>
        <v>0</v>
      </c>
      <c r="AT406" s="34">
        <f t="shared" ca="1" si="302"/>
        <v>0</v>
      </c>
      <c r="AU406" s="33"/>
      <c r="AV406" s="1"/>
      <c r="AW406" s="1"/>
      <c r="AX406" s="1"/>
      <c r="AY406" s="1"/>
      <c r="AZ406" s="1"/>
      <c r="BD406" s="34">
        <f ca="1">Table1[[#This Row],[Car Value]]/Table1[[#This Row],[Cars]]</f>
        <v>21910.051369129134</v>
      </c>
      <c r="BG406" s="34">
        <f t="shared" ca="1" si="303"/>
        <v>0</v>
      </c>
      <c r="BN406" s="16">
        <f ca="1">Table1[[#This Row],[Mortage Value]]/Table1[[#This Row],[Value of House]]</f>
        <v>5.6525533072692147E-2</v>
      </c>
      <c r="BO406" s="1">
        <f t="shared" ca="1" si="294"/>
        <v>1</v>
      </c>
      <c r="BP406" s="1"/>
      <c r="BS406" s="33">
        <f t="shared" ca="1" si="312"/>
        <v>0</v>
      </c>
      <c r="BT406" s="33">
        <f t="shared" ca="1" si="313"/>
        <v>20136</v>
      </c>
      <c r="BU406" s="33">
        <f t="shared" ca="1" si="314"/>
        <v>0</v>
      </c>
      <c r="BV406" s="33">
        <f t="shared" ca="1" si="324"/>
        <v>0</v>
      </c>
      <c r="BW406" s="33">
        <f t="shared" ca="1" si="315"/>
        <v>0</v>
      </c>
      <c r="BX406" s="33">
        <f t="shared" ca="1" si="316"/>
        <v>0</v>
      </c>
      <c r="BZ406" s="33">
        <f t="shared" ca="1" si="304"/>
        <v>0</v>
      </c>
      <c r="CA406" s="33">
        <f t="shared" ca="1" si="305"/>
        <v>0</v>
      </c>
      <c r="CB406" s="33">
        <f t="shared" ca="1" si="306"/>
        <v>0</v>
      </c>
      <c r="CC406" s="33">
        <f t="shared" ca="1" si="307"/>
        <v>0</v>
      </c>
      <c r="CD406" s="33">
        <f t="shared" ca="1" si="308"/>
        <v>0</v>
      </c>
      <c r="CE406" s="34">
        <f t="shared" ca="1" si="309"/>
        <v>0</v>
      </c>
      <c r="CG406" s="33">
        <f t="shared" ca="1" si="311"/>
        <v>1</v>
      </c>
      <c r="CH406" s="7"/>
      <c r="CJ406" s="34">
        <f t="shared" ca="1" si="310"/>
        <v>45</v>
      </c>
    </row>
    <row r="407" spans="1:88" x14ac:dyDescent="0.25">
      <c r="A407" s="1">
        <f t="shared" ca="1" si="281"/>
        <v>1</v>
      </c>
      <c r="B407" s="1" t="str">
        <f t="shared" ca="1" si="282"/>
        <v>Men</v>
      </c>
      <c r="C407" s="1">
        <f t="shared" ca="1" si="283"/>
        <v>30</v>
      </c>
      <c r="D407" s="1">
        <f t="shared" ca="1" si="284"/>
        <v>4</v>
      </c>
      <c r="E407" s="1" t="str">
        <f t="shared" ca="1" si="285"/>
        <v>IT</v>
      </c>
      <c r="F407" s="1">
        <f t="shared" ca="1" si="286"/>
        <v>6</v>
      </c>
      <c r="G407" s="1" t="str">
        <f t="shared" ca="1" si="287"/>
        <v>Architech</v>
      </c>
      <c r="H407" s="1">
        <f t="shared" ca="1" si="288"/>
        <v>0</v>
      </c>
      <c r="I407" s="1">
        <f t="shared" ca="1" si="280"/>
        <v>1</v>
      </c>
      <c r="J407" s="1">
        <f t="shared" ca="1" si="289"/>
        <v>18547</v>
      </c>
      <c r="K407" s="1">
        <f t="shared" ca="1" si="290"/>
        <v>1</v>
      </c>
      <c r="L407" s="1" t="str">
        <f t="shared" ca="1" si="291"/>
        <v>Ganesh Nagar</v>
      </c>
      <c r="M407" s="1">
        <f t="shared" ca="1" si="317"/>
        <v>111282</v>
      </c>
      <c r="N407" s="1">
        <f t="shared" ca="1" si="292"/>
        <v>47985.442926978081</v>
      </c>
      <c r="O407" s="1">
        <f t="shared" ca="1" si="318"/>
        <v>1259.0922663273982</v>
      </c>
      <c r="P407" s="1">
        <f t="shared" ca="1" si="293"/>
        <v>354</v>
      </c>
      <c r="Q407" s="1">
        <f t="shared" ca="1" si="319"/>
        <v>33080.773356662408</v>
      </c>
      <c r="R407">
        <f t="shared" ca="1" si="320"/>
        <v>2915.0045697268347</v>
      </c>
      <c r="S407" s="1">
        <f t="shared" ca="1" si="321"/>
        <v>115456.09683605423</v>
      </c>
      <c r="T407" s="1">
        <f t="shared" ca="1" si="322"/>
        <v>81420.21628364049</v>
      </c>
      <c r="U407" s="1">
        <f t="shared" ca="1" si="323"/>
        <v>34035.880552413742</v>
      </c>
      <c r="X407" s="33">
        <f t="shared" ca="1" si="295"/>
        <v>1</v>
      </c>
      <c r="Y407" s="33">
        <f t="shared" ca="1" si="296"/>
        <v>0</v>
      </c>
      <c r="Z407" s="33"/>
      <c r="AA407" s="33"/>
      <c r="AO407" s="33">
        <f t="shared" ca="1" si="297"/>
        <v>0</v>
      </c>
      <c r="AP407" s="33">
        <f t="shared" ca="1" si="298"/>
        <v>0</v>
      </c>
      <c r="AQ407" s="33">
        <f t="shared" ca="1" si="299"/>
        <v>1</v>
      </c>
      <c r="AR407" s="33">
        <f t="shared" ca="1" si="300"/>
        <v>0</v>
      </c>
      <c r="AS407" s="33">
        <f t="shared" ca="1" si="301"/>
        <v>0</v>
      </c>
      <c r="AT407" s="34">
        <f t="shared" ca="1" si="302"/>
        <v>0</v>
      </c>
      <c r="AU407" s="33"/>
      <c r="AV407" s="1"/>
      <c r="AW407" s="1"/>
      <c r="AX407" s="1"/>
      <c r="AY407" s="1"/>
      <c r="AZ407" s="1"/>
      <c r="BD407" s="34">
        <f ca="1">Table1[[#This Row],[Car Value]]/Table1[[#This Row],[Cars]]</f>
        <v>1259.0922663273982</v>
      </c>
      <c r="BG407" s="34">
        <f t="shared" ca="1" si="303"/>
        <v>0</v>
      </c>
      <c r="BN407" s="16">
        <f ca="1">Table1[[#This Row],[Mortage Value]]/Table1[[#This Row],[Value of House]]</f>
        <v>0.43120579183496055</v>
      </c>
      <c r="BO407" s="1">
        <f t="shared" ca="1" si="294"/>
        <v>0</v>
      </c>
      <c r="BP407" s="1"/>
      <c r="BS407" s="33">
        <f t="shared" ca="1" si="312"/>
        <v>0</v>
      </c>
      <c r="BT407" s="33">
        <f t="shared" ca="1" si="313"/>
        <v>0</v>
      </c>
      <c r="BU407" s="33">
        <f t="shared" ca="1" si="314"/>
        <v>0</v>
      </c>
      <c r="BV407" s="33">
        <f t="shared" ca="1" si="324"/>
        <v>0</v>
      </c>
      <c r="BW407" s="33">
        <f t="shared" ca="1" si="315"/>
        <v>0</v>
      </c>
      <c r="BX407" s="33">
        <f t="shared" ca="1" si="316"/>
        <v>0</v>
      </c>
      <c r="BZ407" s="33">
        <f t="shared" ca="1" si="304"/>
        <v>0</v>
      </c>
      <c r="CA407" s="33">
        <f t="shared" ca="1" si="305"/>
        <v>0</v>
      </c>
      <c r="CB407" s="33">
        <f t="shared" ca="1" si="306"/>
        <v>31748</v>
      </c>
      <c r="CC407" s="33">
        <f t="shared" ca="1" si="307"/>
        <v>0</v>
      </c>
      <c r="CD407" s="33">
        <f t="shared" ca="1" si="308"/>
        <v>0</v>
      </c>
      <c r="CE407" s="34">
        <f t="shared" ca="1" si="309"/>
        <v>0</v>
      </c>
      <c r="CG407" s="33">
        <f t="shared" ca="1" si="311"/>
        <v>1</v>
      </c>
      <c r="CH407" s="7"/>
      <c r="CJ407" s="34">
        <f t="shared" ca="1" si="310"/>
        <v>30</v>
      </c>
    </row>
    <row r="408" spans="1:88" x14ac:dyDescent="0.25">
      <c r="A408" s="1">
        <f t="shared" ca="1" si="281"/>
        <v>2</v>
      </c>
      <c r="B408" s="1" t="str">
        <f t="shared" ca="1" si="282"/>
        <v>Women</v>
      </c>
      <c r="C408" s="1">
        <f t="shared" ca="1" si="283"/>
        <v>25</v>
      </c>
      <c r="D408" s="1">
        <f t="shared" ca="1" si="284"/>
        <v>6</v>
      </c>
      <c r="E408" s="1" t="str">
        <f t="shared" ca="1" si="285"/>
        <v>Architecture</v>
      </c>
      <c r="F408" s="1">
        <f t="shared" ca="1" si="286"/>
        <v>6</v>
      </c>
      <c r="G408" s="1" t="str">
        <f t="shared" ca="1" si="287"/>
        <v>Architech</v>
      </c>
      <c r="H408" s="1">
        <f t="shared" ca="1" si="288"/>
        <v>3</v>
      </c>
      <c r="I408" s="1">
        <f t="shared" ca="1" si="280"/>
        <v>1</v>
      </c>
      <c r="J408" s="1">
        <f t="shared" ca="1" si="289"/>
        <v>32898</v>
      </c>
      <c r="K408" s="1">
        <f t="shared" ca="1" si="290"/>
        <v>1</v>
      </c>
      <c r="L408" s="1" t="str">
        <f t="shared" ca="1" si="291"/>
        <v>Ganesh Nagar</v>
      </c>
      <c r="M408" s="1">
        <f t="shared" ca="1" si="317"/>
        <v>197388</v>
      </c>
      <c r="N408" s="1">
        <f t="shared" ca="1" si="292"/>
        <v>45318.036756072623</v>
      </c>
      <c r="O408" s="1">
        <f t="shared" ca="1" si="318"/>
        <v>17792.805629787406</v>
      </c>
      <c r="P408" s="1">
        <f t="shared" ca="1" si="293"/>
        <v>1854</v>
      </c>
      <c r="Q408" s="1">
        <f t="shared" ca="1" si="319"/>
        <v>13992.004216689096</v>
      </c>
      <c r="R408">
        <f t="shared" ca="1" si="320"/>
        <v>10644.439971068454</v>
      </c>
      <c r="S408" s="1">
        <f t="shared" ca="1" si="321"/>
        <v>225825.24560085588</v>
      </c>
      <c r="T408" s="1">
        <f t="shared" ca="1" si="322"/>
        <v>61164.040972761723</v>
      </c>
      <c r="U408" s="1">
        <f t="shared" ca="1" si="323"/>
        <v>164661.20462809416</v>
      </c>
      <c r="X408" s="33">
        <f t="shared" ca="1" si="295"/>
        <v>1</v>
      </c>
      <c r="Y408" s="33">
        <f t="shared" ca="1" si="296"/>
        <v>0</v>
      </c>
      <c r="Z408" s="33"/>
      <c r="AA408" s="33"/>
      <c r="AO408" s="33">
        <f t="shared" ca="1" si="297"/>
        <v>0</v>
      </c>
      <c r="AP408" s="33">
        <f t="shared" ca="1" si="298"/>
        <v>1</v>
      </c>
      <c r="AQ408" s="33">
        <f t="shared" ca="1" si="299"/>
        <v>0</v>
      </c>
      <c r="AR408" s="33">
        <f t="shared" ca="1" si="300"/>
        <v>0</v>
      </c>
      <c r="AS408" s="33">
        <f t="shared" ca="1" si="301"/>
        <v>0</v>
      </c>
      <c r="AT408" s="34">
        <f t="shared" ca="1" si="302"/>
        <v>0</v>
      </c>
      <c r="AU408" s="33"/>
      <c r="AV408" s="1"/>
      <c r="AW408" s="1"/>
      <c r="AX408" s="1"/>
      <c r="AY408" s="1"/>
      <c r="AZ408" s="1"/>
      <c r="BD408" s="34">
        <f ca="1">Table1[[#This Row],[Car Value]]/Table1[[#This Row],[Cars]]</f>
        <v>17792.805629787406</v>
      </c>
      <c r="BG408" s="34">
        <f t="shared" ca="1" si="303"/>
        <v>0</v>
      </c>
      <c r="BN408" s="16">
        <f ca="1">Table1[[#This Row],[Mortage Value]]/Table1[[#This Row],[Value of House]]</f>
        <v>0.22958861104055273</v>
      </c>
      <c r="BO408" s="1">
        <f t="shared" ca="1" si="294"/>
        <v>0</v>
      </c>
      <c r="BP408" s="1"/>
      <c r="BS408" s="33">
        <f t="shared" ca="1" si="312"/>
        <v>18547</v>
      </c>
      <c r="BT408" s="33">
        <f t="shared" ca="1" si="313"/>
        <v>0</v>
      </c>
      <c r="BU408" s="33">
        <f t="shared" ca="1" si="314"/>
        <v>0</v>
      </c>
      <c r="BV408" s="33">
        <f t="shared" ca="1" si="324"/>
        <v>0</v>
      </c>
      <c r="BW408" s="33">
        <f t="shared" ca="1" si="315"/>
        <v>0</v>
      </c>
      <c r="BX408" s="33">
        <f t="shared" ca="1" si="316"/>
        <v>0</v>
      </c>
      <c r="BZ408" s="33">
        <f t="shared" ca="1" si="304"/>
        <v>0</v>
      </c>
      <c r="CA408" s="33">
        <f t="shared" ca="1" si="305"/>
        <v>18547</v>
      </c>
      <c r="CB408" s="33">
        <f t="shared" ca="1" si="306"/>
        <v>0</v>
      </c>
      <c r="CC408" s="33">
        <f t="shared" ca="1" si="307"/>
        <v>0</v>
      </c>
      <c r="CD408" s="33">
        <f t="shared" ca="1" si="308"/>
        <v>0</v>
      </c>
      <c r="CE408" s="34">
        <f t="shared" ca="1" si="309"/>
        <v>0</v>
      </c>
      <c r="CG408" s="33">
        <f t="shared" ca="1" si="311"/>
        <v>1</v>
      </c>
      <c r="CH408" s="7"/>
      <c r="CJ408" s="34">
        <f t="shared" ca="1" si="310"/>
        <v>36</v>
      </c>
    </row>
    <row r="409" spans="1:88" x14ac:dyDescent="0.25">
      <c r="A409" s="1">
        <f t="shared" ca="1" si="281"/>
        <v>2</v>
      </c>
      <c r="B409" s="1" t="str">
        <f t="shared" ca="1" si="282"/>
        <v>Women</v>
      </c>
      <c r="C409" s="1">
        <f t="shared" ca="1" si="283"/>
        <v>27</v>
      </c>
      <c r="D409" s="1">
        <f t="shared" ca="1" si="284"/>
        <v>3</v>
      </c>
      <c r="E409" s="1" t="str">
        <f t="shared" ca="1" si="285"/>
        <v>Teaching</v>
      </c>
      <c r="F409" s="1">
        <f t="shared" ca="1" si="286"/>
        <v>2</v>
      </c>
      <c r="G409" s="1" t="str">
        <f t="shared" ca="1" si="287"/>
        <v>Civil Engineering</v>
      </c>
      <c r="H409" s="1">
        <f t="shared" ca="1" si="288"/>
        <v>2</v>
      </c>
      <c r="I409" s="1">
        <f t="shared" ca="1" si="280"/>
        <v>1</v>
      </c>
      <c r="J409" s="1">
        <f t="shared" ca="1" si="289"/>
        <v>21376</v>
      </c>
      <c r="K409" s="1">
        <f t="shared" ca="1" si="290"/>
        <v>3</v>
      </c>
      <c r="L409" s="1" t="str">
        <f t="shared" ca="1" si="291"/>
        <v>Nardas Nagar</v>
      </c>
      <c r="M409" s="1">
        <f t="shared" ca="1" si="317"/>
        <v>85504</v>
      </c>
      <c r="N409" s="1">
        <f t="shared" ca="1" si="292"/>
        <v>11829.77473787784</v>
      </c>
      <c r="O409" s="1">
        <f t="shared" ca="1" si="318"/>
        <v>849.9040951350139</v>
      </c>
      <c r="P409" s="1">
        <f t="shared" ca="1" si="293"/>
        <v>603</v>
      </c>
      <c r="Q409" s="1">
        <f t="shared" ca="1" si="319"/>
        <v>31491.499860685992</v>
      </c>
      <c r="R409">
        <f t="shared" ca="1" si="320"/>
        <v>8313.7896797393387</v>
      </c>
      <c r="S409" s="1">
        <f t="shared" ca="1" si="321"/>
        <v>94667.693774874351</v>
      </c>
      <c r="T409" s="1">
        <f t="shared" ca="1" si="322"/>
        <v>43924.274598563832</v>
      </c>
      <c r="U409" s="1">
        <f t="shared" ca="1" si="323"/>
        <v>50743.419176310519</v>
      </c>
      <c r="X409" s="33">
        <f t="shared" ca="1" si="295"/>
        <v>0</v>
      </c>
      <c r="Y409" s="33">
        <f t="shared" ca="1" si="296"/>
        <v>1</v>
      </c>
      <c r="Z409" s="33"/>
      <c r="AA409" s="33"/>
      <c r="AO409" s="33">
        <f t="shared" ca="1" si="297"/>
        <v>0</v>
      </c>
      <c r="AP409" s="33">
        <f t="shared" ca="1" si="298"/>
        <v>0</v>
      </c>
      <c r="AQ409" s="33">
        <f t="shared" ca="1" si="299"/>
        <v>0</v>
      </c>
      <c r="AR409" s="33">
        <f t="shared" ca="1" si="300"/>
        <v>0</v>
      </c>
      <c r="AS409" s="33">
        <f t="shared" ca="1" si="301"/>
        <v>1</v>
      </c>
      <c r="AT409" s="34">
        <f t="shared" ca="1" si="302"/>
        <v>0</v>
      </c>
      <c r="AU409" s="33"/>
      <c r="AV409" s="1"/>
      <c r="AW409" s="1"/>
      <c r="AX409" s="1"/>
      <c r="AY409" s="1"/>
      <c r="AZ409" s="1"/>
      <c r="BD409" s="34">
        <f ca="1">Table1[[#This Row],[Car Value]]/Table1[[#This Row],[Cars]]</f>
        <v>849.9040951350139</v>
      </c>
      <c r="BG409" s="34">
        <f t="shared" ca="1" si="303"/>
        <v>0</v>
      </c>
      <c r="BN409" s="16">
        <f ca="1">Table1[[#This Row],[Mortage Value]]/Table1[[#This Row],[Value of House]]</f>
        <v>0.13835346577795005</v>
      </c>
      <c r="BO409" s="1">
        <f t="shared" ca="1" si="294"/>
        <v>1</v>
      </c>
      <c r="BP409" s="1"/>
      <c r="BS409" s="33">
        <f t="shared" ca="1" si="312"/>
        <v>32898</v>
      </c>
      <c r="BT409" s="33">
        <f t="shared" ca="1" si="313"/>
        <v>0</v>
      </c>
      <c r="BU409" s="33">
        <f t="shared" ca="1" si="314"/>
        <v>0</v>
      </c>
      <c r="BV409" s="33">
        <f t="shared" ca="1" si="324"/>
        <v>0</v>
      </c>
      <c r="BW409" s="33">
        <f t="shared" ca="1" si="315"/>
        <v>0</v>
      </c>
      <c r="BX409" s="33">
        <f t="shared" ca="1" si="316"/>
        <v>0</v>
      </c>
      <c r="BZ409" s="33">
        <f t="shared" ca="1" si="304"/>
        <v>0</v>
      </c>
      <c r="CA409" s="33">
        <f t="shared" ca="1" si="305"/>
        <v>0</v>
      </c>
      <c r="CB409" s="33">
        <f t="shared" ca="1" si="306"/>
        <v>0</v>
      </c>
      <c r="CC409" s="33">
        <f t="shared" ca="1" si="307"/>
        <v>0</v>
      </c>
      <c r="CD409" s="33">
        <f t="shared" ca="1" si="308"/>
        <v>32898</v>
      </c>
      <c r="CE409" s="34">
        <f t="shared" ca="1" si="309"/>
        <v>0</v>
      </c>
      <c r="CG409" s="33">
        <f t="shared" ca="1" si="311"/>
        <v>1</v>
      </c>
      <c r="CH409" s="7"/>
      <c r="CJ409" s="34">
        <f t="shared" ca="1" si="310"/>
        <v>30</v>
      </c>
    </row>
    <row r="410" spans="1:88" x14ac:dyDescent="0.25">
      <c r="A410" s="1">
        <f t="shared" ca="1" si="281"/>
        <v>1</v>
      </c>
      <c r="B410" s="1" t="str">
        <f t="shared" ca="1" si="282"/>
        <v>Men</v>
      </c>
      <c r="C410" s="1">
        <f t="shared" ca="1" si="283"/>
        <v>45</v>
      </c>
      <c r="D410" s="1">
        <f t="shared" ca="1" si="284"/>
        <v>4</v>
      </c>
      <c r="E410" s="1" t="str">
        <f t="shared" ca="1" si="285"/>
        <v>IT</v>
      </c>
      <c r="F410" s="1">
        <f t="shared" ca="1" si="286"/>
        <v>3</v>
      </c>
      <c r="G410" s="1" t="str">
        <f t="shared" ca="1" si="287"/>
        <v>B.ED</v>
      </c>
      <c r="H410" s="1">
        <f t="shared" ca="1" si="288"/>
        <v>0</v>
      </c>
      <c r="I410" s="1">
        <f t="shared" ca="1" si="280"/>
        <v>2</v>
      </c>
      <c r="J410" s="1">
        <f t="shared" ca="1" si="289"/>
        <v>32017</v>
      </c>
      <c r="K410" s="1">
        <f t="shared" ca="1" si="290"/>
        <v>1</v>
      </c>
      <c r="L410" s="1" t="str">
        <f t="shared" ca="1" si="291"/>
        <v>Ganesh Nagar</v>
      </c>
      <c r="M410" s="1">
        <f t="shared" ca="1" si="317"/>
        <v>96051</v>
      </c>
      <c r="N410" s="1">
        <f t="shared" ca="1" si="292"/>
        <v>83515.084722298256</v>
      </c>
      <c r="O410" s="1">
        <f t="shared" ca="1" si="318"/>
        <v>59816.861337725903</v>
      </c>
      <c r="P410" s="1">
        <f t="shared" ca="1" si="293"/>
        <v>30115</v>
      </c>
      <c r="Q410" s="1">
        <f t="shared" ca="1" si="319"/>
        <v>39952.59965042246</v>
      </c>
      <c r="R410">
        <f t="shared" ca="1" si="320"/>
        <v>45202.275603446469</v>
      </c>
      <c r="S410" s="1">
        <f t="shared" ca="1" si="321"/>
        <v>201070.13694117236</v>
      </c>
      <c r="T410" s="1">
        <f t="shared" ca="1" si="322"/>
        <v>153582.68437272072</v>
      </c>
      <c r="U410" s="1">
        <f t="shared" ca="1" si="323"/>
        <v>47487.452568451641</v>
      </c>
      <c r="X410" s="33">
        <f t="shared" ca="1" si="295"/>
        <v>0</v>
      </c>
      <c r="Y410" s="33">
        <f t="shared" ca="1" si="296"/>
        <v>1</v>
      </c>
      <c r="Z410" s="33"/>
      <c r="AA410" s="33"/>
      <c r="AO410" s="33">
        <f t="shared" ca="1" si="297"/>
        <v>1</v>
      </c>
      <c r="AP410" s="33">
        <f t="shared" ca="1" si="298"/>
        <v>0</v>
      </c>
      <c r="AQ410" s="33">
        <f t="shared" ca="1" si="299"/>
        <v>0</v>
      </c>
      <c r="AR410" s="33">
        <f t="shared" ca="1" si="300"/>
        <v>0</v>
      </c>
      <c r="AS410" s="33">
        <f t="shared" ca="1" si="301"/>
        <v>0</v>
      </c>
      <c r="AT410" s="34">
        <f t="shared" ca="1" si="302"/>
        <v>0</v>
      </c>
      <c r="AU410" s="33"/>
      <c r="AV410" s="1"/>
      <c r="AW410" s="1"/>
      <c r="AX410" s="1"/>
      <c r="AY410" s="1"/>
      <c r="AZ410" s="1"/>
      <c r="BD410" s="34">
        <f ca="1">Table1[[#This Row],[Car Value]]/Table1[[#This Row],[Cars]]</f>
        <v>29908.430668862951</v>
      </c>
      <c r="BG410" s="34">
        <f t="shared" ca="1" si="303"/>
        <v>0</v>
      </c>
      <c r="BN410" s="16">
        <f ca="1">Table1[[#This Row],[Mortage Value]]/Table1[[#This Row],[Value of House]]</f>
        <v>0.86948688428333132</v>
      </c>
      <c r="BO410" s="1">
        <f t="shared" ca="1" si="294"/>
        <v>0</v>
      </c>
      <c r="BP410" s="1"/>
      <c r="BS410" s="33">
        <f t="shared" ca="1" si="312"/>
        <v>0</v>
      </c>
      <c r="BT410" s="33">
        <f t="shared" ca="1" si="313"/>
        <v>0</v>
      </c>
      <c r="BU410" s="33">
        <f t="shared" ca="1" si="314"/>
        <v>0</v>
      </c>
      <c r="BV410" s="33">
        <f t="shared" ca="1" si="324"/>
        <v>0</v>
      </c>
      <c r="BW410" s="33">
        <f t="shared" ca="1" si="315"/>
        <v>0</v>
      </c>
      <c r="BX410" s="33">
        <f t="shared" ca="1" si="316"/>
        <v>21376</v>
      </c>
      <c r="BZ410" s="33">
        <f t="shared" ca="1" si="304"/>
        <v>21376</v>
      </c>
      <c r="CA410" s="33">
        <f t="shared" ca="1" si="305"/>
        <v>0</v>
      </c>
      <c r="CB410" s="33">
        <f t="shared" ca="1" si="306"/>
        <v>0</v>
      </c>
      <c r="CC410" s="33">
        <f t="shared" ca="1" si="307"/>
        <v>0</v>
      </c>
      <c r="CD410" s="33">
        <f t="shared" ca="1" si="308"/>
        <v>0</v>
      </c>
      <c r="CE410" s="34">
        <f t="shared" ca="1" si="309"/>
        <v>0</v>
      </c>
      <c r="CG410" s="33">
        <f t="shared" ca="1" si="311"/>
        <v>1</v>
      </c>
      <c r="CH410" s="7"/>
      <c r="CJ410" s="34">
        <f t="shared" ca="1" si="310"/>
        <v>25</v>
      </c>
    </row>
    <row r="411" spans="1:88" x14ac:dyDescent="0.25">
      <c r="A411" s="1">
        <f t="shared" ca="1" si="281"/>
        <v>1</v>
      </c>
      <c r="B411" s="1" t="str">
        <f t="shared" ca="1" si="282"/>
        <v>Men</v>
      </c>
      <c r="C411" s="1">
        <f t="shared" ca="1" si="283"/>
        <v>25</v>
      </c>
      <c r="D411" s="1">
        <f t="shared" ca="1" si="284"/>
        <v>5</v>
      </c>
      <c r="E411" s="1" t="str">
        <f t="shared" ca="1" si="285"/>
        <v xml:space="preserve">General work </v>
      </c>
      <c r="F411" s="1">
        <f t="shared" ca="1" si="286"/>
        <v>3</v>
      </c>
      <c r="G411" s="1" t="str">
        <f t="shared" ca="1" si="287"/>
        <v>B.ED</v>
      </c>
      <c r="H411" s="1">
        <f t="shared" ca="1" si="288"/>
        <v>0</v>
      </c>
      <c r="I411" s="1">
        <f t="shared" ca="1" si="280"/>
        <v>1</v>
      </c>
      <c r="J411" s="1">
        <f t="shared" ca="1" si="289"/>
        <v>34195</v>
      </c>
      <c r="K411" s="1">
        <f t="shared" ca="1" si="290"/>
        <v>3</v>
      </c>
      <c r="L411" s="1" t="str">
        <f t="shared" ca="1" si="291"/>
        <v>Nardas Nagar</v>
      </c>
      <c r="M411" s="1">
        <f t="shared" ca="1" si="317"/>
        <v>170975</v>
      </c>
      <c r="N411" s="1">
        <f t="shared" ca="1" si="292"/>
        <v>97531.525194325106</v>
      </c>
      <c r="O411" s="1">
        <f t="shared" ca="1" si="318"/>
        <v>29192.076258013771</v>
      </c>
      <c r="P411" s="1">
        <f t="shared" ca="1" si="293"/>
        <v>22248</v>
      </c>
      <c r="Q411" s="1">
        <f t="shared" ca="1" si="319"/>
        <v>45319.352348819062</v>
      </c>
      <c r="R411">
        <f t="shared" ca="1" si="320"/>
        <v>24169.386760502959</v>
      </c>
      <c r="S411" s="1">
        <f t="shared" ca="1" si="321"/>
        <v>224336.46301851675</v>
      </c>
      <c r="T411" s="1">
        <f t="shared" ca="1" si="322"/>
        <v>165098.87754314416</v>
      </c>
      <c r="U411" s="1">
        <f t="shared" ca="1" si="323"/>
        <v>59237.585475372587</v>
      </c>
      <c r="X411" s="33">
        <f t="shared" ca="1" si="295"/>
        <v>1</v>
      </c>
      <c r="Y411" s="33">
        <f t="shared" ca="1" si="296"/>
        <v>0</v>
      </c>
      <c r="Z411" s="33"/>
      <c r="AA411" s="33"/>
      <c r="AO411" s="33">
        <f t="shared" ca="1" si="297"/>
        <v>0</v>
      </c>
      <c r="AP411" s="33">
        <f t="shared" ca="1" si="298"/>
        <v>1</v>
      </c>
      <c r="AQ411" s="33">
        <f t="shared" ca="1" si="299"/>
        <v>0</v>
      </c>
      <c r="AR411" s="33">
        <f t="shared" ca="1" si="300"/>
        <v>0</v>
      </c>
      <c r="AS411" s="33">
        <f t="shared" ca="1" si="301"/>
        <v>0</v>
      </c>
      <c r="AT411" s="34">
        <f t="shared" ca="1" si="302"/>
        <v>0</v>
      </c>
      <c r="AU411" s="33"/>
      <c r="AV411" s="1"/>
      <c r="AW411" s="1"/>
      <c r="AX411" s="1"/>
      <c r="AY411" s="1"/>
      <c r="AZ411" s="1"/>
      <c r="BD411" s="34">
        <f ca="1">Table1[[#This Row],[Car Value]]/Table1[[#This Row],[Cars]]</f>
        <v>29192.076258013771</v>
      </c>
      <c r="BG411" s="34">
        <f t="shared" ca="1" si="303"/>
        <v>0</v>
      </c>
      <c r="BN411" s="16">
        <f ca="1">Table1[[#This Row],[Mortage Value]]/Table1[[#This Row],[Value of House]]</f>
        <v>0.57044319458590498</v>
      </c>
      <c r="BO411" s="1">
        <f t="shared" ca="1" si="294"/>
        <v>0</v>
      </c>
      <c r="BP411" s="1"/>
      <c r="BS411" s="33">
        <f t="shared" ca="1" si="312"/>
        <v>32017</v>
      </c>
      <c r="BT411" s="33">
        <f t="shared" ca="1" si="313"/>
        <v>0</v>
      </c>
      <c r="BU411" s="33">
        <f t="shared" ca="1" si="314"/>
        <v>0</v>
      </c>
      <c r="BV411" s="33">
        <f t="shared" ca="1" si="324"/>
        <v>0</v>
      </c>
      <c r="BW411" s="33">
        <f t="shared" ca="1" si="315"/>
        <v>0</v>
      </c>
      <c r="BX411" s="33">
        <f t="shared" ca="1" si="316"/>
        <v>0</v>
      </c>
      <c r="BZ411" s="33">
        <f t="shared" ca="1" si="304"/>
        <v>0</v>
      </c>
      <c r="CA411" s="33">
        <f t="shared" ca="1" si="305"/>
        <v>32017</v>
      </c>
      <c r="CB411" s="33">
        <f t="shared" ca="1" si="306"/>
        <v>0</v>
      </c>
      <c r="CC411" s="33">
        <f t="shared" ca="1" si="307"/>
        <v>0</v>
      </c>
      <c r="CD411" s="33">
        <f t="shared" ca="1" si="308"/>
        <v>0</v>
      </c>
      <c r="CE411" s="34">
        <f t="shared" ca="1" si="309"/>
        <v>0</v>
      </c>
      <c r="CG411" s="33">
        <f t="shared" ca="1" si="311"/>
        <v>1</v>
      </c>
      <c r="CH411" s="7"/>
      <c r="CJ411" s="34">
        <f t="shared" ca="1" si="310"/>
        <v>27</v>
      </c>
    </row>
    <row r="412" spans="1:88" x14ac:dyDescent="0.25">
      <c r="A412" s="1">
        <f t="shared" ca="1" si="281"/>
        <v>1</v>
      </c>
      <c r="B412" s="1" t="str">
        <f t="shared" ca="1" si="282"/>
        <v>Men</v>
      </c>
      <c r="C412" s="1">
        <f t="shared" ca="1" si="283"/>
        <v>45</v>
      </c>
      <c r="D412" s="1">
        <f t="shared" ca="1" si="284"/>
        <v>5</v>
      </c>
      <c r="E412" s="1" t="str">
        <f t="shared" ca="1" si="285"/>
        <v xml:space="preserve">General work </v>
      </c>
      <c r="F412" s="1">
        <f t="shared" ca="1" si="286"/>
        <v>5</v>
      </c>
      <c r="G412" s="1" t="str">
        <f t="shared" ca="1" si="287"/>
        <v>Other</v>
      </c>
      <c r="H412" s="1">
        <f t="shared" ca="1" si="288"/>
        <v>0</v>
      </c>
      <c r="I412" s="1">
        <f t="shared" ca="1" si="280"/>
        <v>2</v>
      </c>
      <c r="J412" s="1">
        <f t="shared" ca="1" si="289"/>
        <v>24933</v>
      </c>
      <c r="K412" s="1">
        <f t="shared" ca="1" si="290"/>
        <v>3</v>
      </c>
      <c r="L412" s="1" t="str">
        <f t="shared" ca="1" si="291"/>
        <v>Nardas Nagar</v>
      </c>
      <c r="M412" s="1">
        <f t="shared" ca="1" si="317"/>
        <v>149598</v>
      </c>
      <c r="N412" s="1">
        <f t="shared" ca="1" si="292"/>
        <v>106006.73869858774</v>
      </c>
      <c r="O412" s="1">
        <f t="shared" ca="1" si="318"/>
        <v>43216.98142334474</v>
      </c>
      <c r="P412" s="1">
        <f t="shared" ca="1" si="293"/>
        <v>23741</v>
      </c>
      <c r="Q412" s="1">
        <f t="shared" ca="1" si="319"/>
        <v>20220.829247396981</v>
      </c>
      <c r="R412">
        <f t="shared" ca="1" si="320"/>
        <v>3214.6295069768803</v>
      </c>
      <c r="S412" s="1">
        <f t="shared" ca="1" si="321"/>
        <v>196029.61093032162</v>
      </c>
      <c r="T412" s="1">
        <f t="shared" ca="1" si="322"/>
        <v>149968.56794598472</v>
      </c>
      <c r="U412" s="1">
        <f t="shared" ca="1" si="323"/>
        <v>46061.042984336906</v>
      </c>
      <c r="X412" s="33">
        <f t="shared" ca="1" si="295"/>
        <v>1</v>
      </c>
      <c r="Y412" s="33">
        <f t="shared" ca="1" si="296"/>
        <v>0</v>
      </c>
      <c r="Z412" s="33"/>
      <c r="AA412" s="33"/>
      <c r="AO412" s="33">
        <f t="shared" ca="1" si="297"/>
        <v>0</v>
      </c>
      <c r="AP412" s="33">
        <f t="shared" ca="1" si="298"/>
        <v>0</v>
      </c>
      <c r="AQ412" s="33">
        <f t="shared" ca="1" si="299"/>
        <v>0</v>
      </c>
      <c r="AR412" s="33">
        <f t="shared" ca="1" si="300"/>
        <v>0</v>
      </c>
      <c r="AS412" s="33">
        <f t="shared" ca="1" si="301"/>
        <v>0</v>
      </c>
      <c r="AT412" s="34">
        <f t="shared" ca="1" si="302"/>
        <v>0</v>
      </c>
      <c r="AU412" s="33"/>
      <c r="AV412" s="1"/>
      <c r="AW412" s="1"/>
      <c r="AX412" s="1"/>
      <c r="AY412" s="1"/>
      <c r="AZ412" s="1"/>
      <c r="BD412" s="34">
        <f ca="1">Table1[[#This Row],[Car Value]]/Table1[[#This Row],[Cars]]</f>
        <v>21608.49071167237</v>
      </c>
      <c r="BG412" s="34">
        <f t="shared" ca="1" si="303"/>
        <v>0</v>
      </c>
      <c r="BN412" s="16">
        <f ca="1">Table1[[#This Row],[Mortage Value]]/Table1[[#This Row],[Value of House]]</f>
        <v>0.70861066791392757</v>
      </c>
      <c r="BO412" s="1">
        <f t="shared" ca="1" si="294"/>
        <v>0</v>
      </c>
      <c r="BP412" s="1"/>
      <c r="BS412" s="33">
        <f t="shared" ca="1" si="312"/>
        <v>0</v>
      </c>
      <c r="BT412" s="33">
        <f t="shared" ca="1" si="313"/>
        <v>0</v>
      </c>
      <c r="BU412" s="33">
        <f t="shared" ca="1" si="314"/>
        <v>0</v>
      </c>
      <c r="BV412" s="33">
        <f t="shared" ca="1" si="324"/>
        <v>0</v>
      </c>
      <c r="BW412" s="33">
        <f t="shared" ca="1" si="315"/>
        <v>0</v>
      </c>
      <c r="BX412" s="33">
        <f t="shared" ca="1" si="316"/>
        <v>34195</v>
      </c>
      <c r="BZ412" s="33">
        <f t="shared" ca="1" si="304"/>
        <v>0</v>
      </c>
      <c r="CA412" s="33">
        <f t="shared" ca="1" si="305"/>
        <v>0</v>
      </c>
      <c r="CB412" s="33">
        <f t="shared" ca="1" si="306"/>
        <v>0</v>
      </c>
      <c r="CC412" s="33">
        <f t="shared" ca="1" si="307"/>
        <v>0</v>
      </c>
      <c r="CD412" s="33">
        <f t="shared" ca="1" si="308"/>
        <v>0</v>
      </c>
      <c r="CE412" s="34">
        <f t="shared" ca="1" si="309"/>
        <v>0</v>
      </c>
      <c r="CG412" s="33">
        <f t="shared" ca="1" si="311"/>
        <v>1</v>
      </c>
      <c r="CH412" s="7"/>
      <c r="CJ412" s="34">
        <f t="shared" ca="1" si="310"/>
        <v>45</v>
      </c>
    </row>
    <row r="413" spans="1:88" x14ac:dyDescent="0.25">
      <c r="A413" s="1">
        <f t="shared" ca="1" si="281"/>
        <v>1</v>
      </c>
      <c r="B413" s="1" t="str">
        <f t="shared" ca="1" si="282"/>
        <v>Men</v>
      </c>
      <c r="C413" s="1">
        <f t="shared" ca="1" si="283"/>
        <v>31</v>
      </c>
      <c r="D413" s="1">
        <f t="shared" ca="1" si="284"/>
        <v>3</v>
      </c>
      <c r="E413" s="1" t="str">
        <f t="shared" ca="1" si="285"/>
        <v>Teaching</v>
      </c>
      <c r="F413" s="1">
        <f t="shared" ca="1" si="286"/>
        <v>1</v>
      </c>
      <c r="G413" s="1" t="str">
        <f t="shared" ca="1" si="287"/>
        <v>Doctor</v>
      </c>
      <c r="H413" s="1">
        <f t="shared" ca="1" si="288"/>
        <v>0</v>
      </c>
      <c r="I413" s="1">
        <f t="shared" ca="1" si="280"/>
        <v>2</v>
      </c>
      <c r="J413" s="1">
        <f t="shared" ca="1" si="289"/>
        <v>34410</v>
      </c>
      <c r="K413" s="1">
        <f t="shared" ca="1" si="290"/>
        <v>5</v>
      </c>
      <c r="L413" s="1" t="str">
        <f t="shared" ca="1" si="291"/>
        <v>Shivaji Talao</v>
      </c>
      <c r="M413" s="1">
        <f t="shared" ca="1" si="317"/>
        <v>206460</v>
      </c>
      <c r="N413" s="1">
        <f t="shared" ca="1" si="292"/>
        <v>93602.903769413664</v>
      </c>
      <c r="O413" s="1">
        <f t="shared" ca="1" si="318"/>
        <v>25452.849562479816</v>
      </c>
      <c r="P413" s="1">
        <f t="shared" ca="1" si="293"/>
        <v>9118</v>
      </c>
      <c r="Q413" s="1">
        <f t="shared" ca="1" si="319"/>
        <v>49958.893024650562</v>
      </c>
      <c r="R413">
        <f t="shared" ca="1" si="320"/>
        <v>44376.386429407859</v>
      </c>
      <c r="S413" s="1">
        <f t="shared" ca="1" si="321"/>
        <v>276289.23599188769</v>
      </c>
      <c r="T413" s="1">
        <f t="shared" ca="1" si="322"/>
        <v>152679.79679406423</v>
      </c>
      <c r="U413" s="1">
        <f t="shared" ca="1" si="323"/>
        <v>123609.43919782346</v>
      </c>
      <c r="X413" s="33">
        <f t="shared" ca="1" si="295"/>
        <v>1</v>
      </c>
      <c r="Y413" s="33">
        <f t="shared" ca="1" si="296"/>
        <v>0</v>
      </c>
      <c r="Z413" s="33"/>
      <c r="AA413" s="33"/>
      <c r="AO413" s="33">
        <f t="shared" ca="1" si="297"/>
        <v>0</v>
      </c>
      <c r="AP413" s="33">
        <f t="shared" ca="1" si="298"/>
        <v>0</v>
      </c>
      <c r="AQ413" s="33">
        <f t="shared" ca="1" si="299"/>
        <v>0</v>
      </c>
      <c r="AR413" s="33">
        <f t="shared" ca="1" si="300"/>
        <v>0</v>
      </c>
      <c r="AS413" s="33">
        <f t="shared" ca="1" si="301"/>
        <v>0</v>
      </c>
      <c r="AT413" s="34">
        <f t="shared" ca="1" si="302"/>
        <v>0</v>
      </c>
      <c r="AU413" s="33"/>
      <c r="AV413" s="1"/>
      <c r="AW413" s="1"/>
      <c r="AX413" s="1"/>
      <c r="AY413" s="1"/>
      <c r="AZ413" s="1"/>
      <c r="BD413" s="34">
        <f ca="1">Table1[[#This Row],[Car Value]]/Table1[[#This Row],[Cars]]</f>
        <v>12726.424781239908</v>
      </c>
      <c r="BG413" s="34">
        <f t="shared" ca="1" si="303"/>
        <v>0</v>
      </c>
      <c r="BN413" s="16">
        <f ca="1">Table1[[#This Row],[Mortage Value]]/Table1[[#This Row],[Value of House]]</f>
        <v>0.45337064695056506</v>
      </c>
      <c r="BO413" s="1">
        <f t="shared" ca="1" si="294"/>
        <v>0</v>
      </c>
      <c r="BP413" s="1"/>
      <c r="BS413" s="33">
        <f t="shared" ca="1" si="312"/>
        <v>0</v>
      </c>
      <c r="BT413" s="33">
        <f t="shared" ca="1" si="313"/>
        <v>0</v>
      </c>
      <c r="BU413" s="33">
        <f t="shared" ca="1" si="314"/>
        <v>0</v>
      </c>
      <c r="BV413" s="33">
        <f t="shared" ca="1" si="324"/>
        <v>0</v>
      </c>
      <c r="BW413" s="33">
        <f t="shared" ca="1" si="315"/>
        <v>0</v>
      </c>
      <c r="BX413" s="33">
        <f t="shared" ca="1" si="316"/>
        <v>24933</v>
      </c>
      <c r="BZ413" s="33">
        <f t="shared" ca="1" si="304"/>
        <v>0</v>
      </c>
      <c r="CA413" s="33">
        <f t="shared" ca="1" si="305"/>
        <v>0</v>
      </c>
      <c r="CB413" s="33">
        <f t="shared" ca="1" si="306"/>
        <v>0</v>
      </c>
      <c r="CC413" s="33">
        <f t="shared" ca="1" si="307"/>
        <v>0</v>
      </c>
      <c r="CD413" s="33">
        <f t="shared" ca="1" si="308"/>
        <v>0</v>
      </c>
      <c r="CE413" s="34">
        <f t="shared" ca="1" si="309"/>
        <v>0</v>
      </c>
      <c r="CG413" s="33">
        <f t="shared" ca="1" si="311"/>
        <v>1</v>
      </c>
      <c r="CH413" s="7"/>
      <c r="CJ413" s="34">
        <f t="shared" ca="1" si="310"/>
        <v>25</v>
      </c>
    </row>
    <row r="414" spans="1:88" x14ac:dyDescent="0.25">
      <c r="A414" s="1">
        <f t="shared" ca="1" si="281"/>
        <v>2</v>
      </c>
      <c r="B414" s="1" t="str">
        <f t="shared" ca="1" si="282"/>
        <v>Women</v>
      </c>
      <c r="C414" s="1">
        <f t="shared" ca="1" si="283"/>
        <v>42</v>
      </c>
      <c r="D414" s="1">
        <f t="shared" ca="1" si="284"/>
        <v>4</v>
      </c>
      <c r="E414" s="1" t="str">
        <f t="shared" ca="1" si="285"/>
        <v>IT</v>
      </c>
      <c r="F414" s="1">
        <f t="shared" ca="1" si="286"/>
        <v>1</v>
      </c>
      <c r="G414" s="1" t="str">
        <f t="shared" ca="1" si="287"/>
        <v>Doctor</v>
      </c>
      <c r="H414" s="1">
        <f t="shared" ca="1" si="288"/>
        <v>3</v>
      </c>
      <c r="I414" s="1">
        <f t="shared" ca="1" si="280"/>
        <v>2</v>
      </c>
      <c r="J414" s="1">
        <f t="shared" ca="1" si="289"/>
        <v>25584</v>
      </c>
      <c r="K414" s="1">
        <f t="shared" ca="1" si="290"/>
        <v>3</v>
      </c>
      <c r="L414" s="1" t="str">
        <f t="shared" ca="1" si="291"/>
        <v>Nardas Nagar</v>
      </c>
      <c r="M414" s="1">
        <f t="shared" ca="1" si="317"/>
        <v>127920</v>
      </c>
      <c r="N414" s="1">
        <f t="shared" ca="1" si="292"/>
        <v>113485.57365141776</v>
      </c>
      <c r="O414" s="1">
        <f t="shared" ca="1" si="318"/>
        <v>5207.6765904001295</v>
      </c>
      <c r="P414" s="1">
        <f t="shared" ca="1" si="293"/>
        <v>2283</v>
      </c>
      <c r="Q414" s="1">
        <f t="shared" ca="1" si="319"/>
        <v>40934.203020344648</v>
      </c>
      <c r="R414">
        <f t="shared" ca="1" si="320"/>
        <v>17063.932850308352</v>
      </c>
      <c r="S414" s="1">
        <f t="shared" ca="1" si="321"/>
        <v>150191.60944070847</v>
      </c>
      <c r="T414" s="1">
        <f t="shared" ca="1" si="322"/>
        <v>156702.7766717624</v>
      </c>
      <c r="U414" s="1">
        <f t="shared" ca="1" si="323"/>
        <v>-6511.1672310539288</v>
      </c>
      <c r="X414" s="33">
        <f t="shared" ca="1" si="295"/>
        <v>1</v>
      </c>
      <c r="Y414" s="33">
        <f t="shared" ca="1" si="296"/>
        <v>0</v>
      </c>
      <c r="Z414" s="33"/>
      <c r="AA414" s="33"/>
      <c r="AO414" s="33">
        <f t="shared" ca="1" si="297"/>
        <v>1</v>
      </c>
      <c r="AP414" s="33">
        <f t="shared" ca="1" si="298"/>
        <v>0</v>
      </c>
      <c r="AQ414" s="33">
        <f t="shared" ca="1" si="299"/>
        <v>0</v>
      </c>
      <c r="AR414" s="33">
        <f t="shared" ca="1" si="300"/>
        <v>0</v>
      </c>
      <c r="AS414" s="33">
        <f t="shared" ca="1" si="301"/>
        <v>0</v>
      </c>
      <c r="AT414" s="34">
        <f t="shared" ca="1" si="302"/>
        <v>0</v>
      </c>
      <c r="AU414" s="33"/>
      <c r="AV414" s="1"/>
      <c r="AW414" s="1"/>
      <c r="AX414" s="1"/>
      <c r="AY414" s="1"/>
      <c r="AZ414" s="1"/>
      <c r="BD414" s="34">
        <f ca="1">Table1[[#This Row],[Car Value]]/Table1[[#This Row],[Cars]]</f>
        <v>2603.8382952000647</v>
      </c>
      <c r="BG414" s="34">
        <f t="shared" ca="1" si="303"/>
        <v>0</v>
      </c>
      <c r="BN414" s="16">
        <f ca="1">Table1[[#This Row],[Mortage Value]]/Table1[[#This Row],[Value of House]]</f>
        <v>0.88716051947637398</v>
      </c>
      <c r="BO414" s="1">
        <f t="shared" ca="1" si="294"/>
        <v>0</v>
      </c>
      <c r="BP414" s="1"/>
      <c r="BS414" s="33">
        <f t="shared" ca="1" si="312"/>
        <v>0</v>
      </c>
      <c r="BT414" s="33">
        <f t="shared" ca="1" si="313"/>
        <v>0</v>
      </c>
      <c r="BU414" s="33">
        <f t="shared" ca="1" si="314"/>
        <v>34410</v>
      </c>
      <c r="BV414" s="33">
        <f t="shared" ca="1" si="324"/>
        <v>0</v>
      </c>
      <c r="BW414" s="33">
        <f t="shared" ca="1" si="315"/>
        <v>0</v>
      </c>
      <c r="BX414" s="33">
        <f t="shared" ca="1" si="316"/>
        <v>0</v>
      </c>
      <c r="BZ414" s="33">
        <f t="shared" ca="1" si="304"/>
        <v>34410</v>
      </c>
      <c r="CA414" s="33">
        <f t="shared" ca="1" si="305"/>
        <v>0</v>
      </c>
      <c r="CB414" s="33">
        <f t="shared" ca="1" si="306"/>
        <v>0</v>
      </c>
      <c r="CC414" s="33">
        <f t="shared" ca="1" si="307"/>
        <v>0</v>
      </c>
      <c r="CD414" s="33">
        <f t="shared" ca="1" si="308"/>
        <v>0</v>
      </c>
      <c r="CE414" s="34">
        <f t="shared" ca="1" si="309"/>
        <v>0</v>
      </c>
      <c r="CG414" s="33">
        <f t="shared" ca="1" si="311"/>
        <v>1</v>
      </c>
      <c r="CH414" s="7"/>
      <c r="CJ414" s="34">
        <f t="shared" ca="1" si="310"/>
        <v>45</v>
      </c>
    </row>
    <row r="415" spans="1:88" x14ac:dyDescent="0.25">
      <c r="A415" s="1">
        <f t="shared" ca="1" si="281"/>
        <v>1</v>
      </c>
      <c r="B415" s="1" t="str">
        <f t="shared" ca="1" si="282"/>
        <v>Men</v>
      </c>
      <c r="C415" s="1">
        <f t="shared" ca="1" si="283"/>
        <v>36</v>
      </c>
      <c r="D415" s="1">
        <f t="shared" ca="1" si="284"/>
        <v>3</v>
      </c>
      <c r="E415" s="1" t="str">
        <f t="shared" ca="1" si="285"/>
        <v>Teaching</v>
      </c>
      <c r="F415" s="1">
        <f t="shared" ca="1" si="286"/>
        <v>5</v>
      </c>
      <c r="G415" s="1" t="str">
        <f t="shared" ca="1" si="287"/>
        <v>Other</v>
      </c>
      <c r="H415" s="1">
        <f t="shared" ca="1" si="288"/>
        <v>0</v>
      </c>
      <c r="I415" s="1">
        <f t="shared" ca="1" si="280"/>
        <v>2</v>
      </c>
      <c r="J415" s="1">
        <f t="shared" ca="1" si="289"/>
        <v>32666</v>
      </c>
      <c r="K415" s="1">
        <f t="shared" ca="1" si="290"/>
        <v>5</v>
      </c>
      <c r="L415" s="1" t="str">
        <f t="shared" ca="1" si="291"/>
        <v>Shivaji Talao</v>
      </c>
      <c r="M415" s="1">
        <f t="shared" ca="1" si="317"/>
        <v>195996</v>
      </c>
      <c r="N415" s="1">
        <f t="shared" ca="1" si="292"/>
        <v>146133.95978749284</v>
      </c>
      <c r="O415" s="1">
        <f t="shared" ca="1" si="318"/>
        <v>56281.918514628334</v>
      </c>
      <c r="P415" s="1">
        <f t="shared" ca="1" si="293"/>
        <v>20154</v>
      </c>
      <c r="Q415" s="1">
        <f t="shared" ca="1" si="319"/>
        <v>54902.086680617271</v>
      </c>
      <c r="R415">
        <f t="shared" ca="1" si="320"/>
        <v>25994.583045137268</v>
      </c>
      <c r="S415" s="1">
        <f t="shared" ca="1" si="321"/>
        <v>278272.5015597656</v>
      </c>
      <c r="T415" s="1">
        <f t="shared" ca="1" si="322"/>
        <v>221190.04646811011</v>
      </c>
      <c r="U415" s="1">
        <f t="shared" ca="1" si="323"/>
        <v>57082.455091655487</v>
      </c>
      <c r="X415" s="33">
        <f t="shared" ca="1" si="295"/>
        <v>0</v>
      </c>
      <c r="Y415" s="33">
        <f t="shared" ca="1" si="296"/>
        <v>1</v>
      </c>
      <c r="Z415" s="33"/>
      <c r="AA415" s="33"/>
      <c r="AO415" s="33">
        <f t="shared" ca="1" si="297"/>
        <v>0</v>
      </c>
      <c r="AP415" s="33">
        <f t="shared" ca="1" si="298"/>
        <v>1</v>
      </c>
      <c r="AQ415" s="33">
        <f t="shared" ca="1" si="299"/>
        <v>0</v>
      </c>
      <c r="AR415" s="33">
        <f t="shared" ca="1" si="300"/>
        <v>0</v>
      </c>
      <c r="AS415" s="33">
        <f t="shared" ca="1" si="301"/>
        <v>0</v>
      </c>
      <c r="AT415" s="34">
        <f t="shared" ca="1" si="302"/>
        <v>0</v>
      </c>
      <c r="AU415" s="33"/>
      <c r="AV415" s="1"/>
      <c r="AW415" s="1"/>
      <c r="AX415" s="1"/>
      <c r="AY415" s="1"/>
      <c r="AZ415" s="1"/>
      <c r="BD415" s="34">
        <f ca="1">Table1[[#This Row],[Car Value]]/Table1[[#This Row],[Cars]]</f>
        <v>28140.959257314167</v>
      </c>
      <c r="BG415" s="34">
        <f t="shared" ca="1" si="303"/>
        <v>0</v>
      </c>
      <c r="BN415" s="16">
        <f ca="1">Table1[[#This Row],[Mortage Value]]/Table1[[#This Row],[Value of House]]</f>
        <v>0.74559664374524404</v>
      </c>
      <c r="BO415" s="1">
        <f t="shared" ca="1" si="294"/>
        <v>0</v>
      </c>
      <c r="BP415" s="1"/>
      <c r="BS415" s="33">
        <f t="shared" ca="1" si="312"/>
        <v>0</v>
      </c>
      <c r="BT415" s="33">
        <f t="shared" ca="1" si="313"/>
        <v>0</v>
      </c>
      <c r="BU415" s="33">
        <f t="shared" ca="1" si="314"/>
        <v>0</v>
      </c>
      <c r="BV415" s="33">
        <f t="shared" ca="1" si="324"/>
        <v>0</v>
      </c>
      <c r="BW415" s="33">
        <f t="shared" ca="1" si="315"/>
        <v>0</v>
      </c>
      <c r="BX415" s="33">
        <f t="shared" ca="1" si="316"/>
        <v>25584</v>
      </c>
      <c r="BZ415" s="33">
        <f t="shared" ca="1" si="304"/>
        <v>0</v>
      </c>
      <c r="CA415" s="33">
        <f t="shared" ca="1" si="305"/>
        <v>25584</v>
      </c>
      <c r="CB415" s="33">
        <f t="shared" ca="1" si="306"/>
        <v>0</v>
      </c>
      <c r="CC415" s="33">
        <f t="shared" ca="1" si="307"/>
        <v>0</v>
      </c>
      <c r="CD415" s="33">
        <f t="shared" ca="1" si="308"/>
        <v>0</v>
      </c>
      <c r="CE415" s="34">
        <f t="shared" ca="1" si="309"/>
        <v>0</v>
      </c>
      <c r="CG415" s="33">
        <f t="shared" ca="1" si="311"/>
        <v>1</v>
      </c>
      <c r="CH415" s="7"/>
      <c r="CJ415" s="34">
        <f t="shared" ca="1" si="310"/>
        <v>31</v>
      </c>
    </row>
    <row r="416" spans="1:88" x14ac:dyDescent="0.25">
      <c r="A416" s="1">
        <f t="shared" ca="1" si="281"/>
        <v>2</v>
      </c>
      <c r="B416" s="1" t="str">
        <f t="shared" ca="1" si="282"/>
        <v>Women</v>
      </c>
      <c r="C416" s="1">
        <f t="shared" ca="1" si="283"/>
        <v>33</v>
      </c>
      <c r="D416" s="1">
        <f t="shared" ca="1" si="284"/>
        <v>4</v>
      </c>
      <c r="E416" s="1" t="str">
        <f t="shared" ca="1" si="285"/>
        <v>IT</v>
      </c>
      <c r="F416" s="1">
        <f t="shared" ca="1" si="286"/>
        <v>4</v>
      </c>
      <c r="G416" s="1" t="str">
        <f t="shared" ca="1" si="287"/>
        <v>IT Engineering</v>
      </c>
      <c r="H416" s="1">
        <f t="shared" ca="1" si="288"/>
        <v>2</v>
      </c>
      <c r="I416" s="1">
        <f t="shared" ca="1" si="280"/>
        <v>2</v>
      </c>
      <c r="J416" s="1">
        <f t="shared" ca="1" si="289"/>
        <v>28399</v>
      </c>
      <c r="K416" s="1">
        <f t="shared" ca="1" si="290"/>
        <v>5</v>
      </c>
      <c r="L416" s="1" t="str">
        <f t="shared" ca="1" si="291"/>
        <v>Shivaji Talao</v>
      </c>
      <c r="M416" s="1">
        <f t="shared" ca="1" si="317"/>
        <v>113596</v>
      </c>
      <c r="N416" s="1">
        <f t="shared" ca="1" si="292"/>
        <v>52082.168683268443</v>
      </c>
      <c r="O416" s="1">
        <f t="shared" ca="1" si="318"/>
        <v>19573.809841208324</v>
      </c>
      <c r="P416" s="1">
        <f t="shared" ca="1" si="293"/>
        <v>6065</v>
      </c>
      <c r="Q416" s="1">
        <f t="shared" ca="1" si="319"/>
        <v>35184.916936125439</v>
      </c>
      <c r="R416">
        <f t="shared" ca="1" si="320"/>
        <v>7870.7727982809647</v>
      </c>
      <c r="S416" s="1">
        <f t="shared" ca="1" si="321"/>
        <v>141040.58263948929</v>
      </c>
      <c r="T416" s="1">
        <f t="shared" ca="1" si="322"/>
        <v>93332.085619393882</v>
      </c>
      <c r="U416" s="1">
        <f t="shared" ca="1" si="323"/>
        <v>47708.497020095412</v>
      </c>
      <c r="X416" s="33">
        <f t="shared" ca="1" si="295"/>
        <v>1</v>
      </c>
      <c r="Y416" s="33">
        <f t="shared" ca="1" si="296"/>
        <v>0</v>
      </c>
      <c r="Z416" s="33"/>
      <c r="AA416" s="33"/>
      <c r="AO416" s="33">
        <f t="shared" ca="1" si="297"/>
        <v>1</v>
      </c>
      <c r="AP416" s="33">
        <f t="shared" ca="1" si="298"/>
        <v>0</v>
      </c>
      <c r="AQ416" s="33">
        <f t="shared" ca="1" si="299"/>
        <v>0</v>
      </c>
      <c r="AR416" s="33">
        <f t="shared" ca="1" si="300"/>
        <v>0</v>
      </c>
      <c r="AS416" s="33">
        <f t="shared" ca="1" si="301"/>
        <v>0</v>
      </c>
      <c r="AT416" s="34">
        <f t="shared" ca="1" si="302"/>
        <v>0</v>
      </c>
      <c r="AU416" s="33"/>
      <c r="AV416" s="1"/>
      <c r="AW416" s="1"/>
      <c r="AX416" s="1"/>
      <c r="AY416" s="1"/>
      <c r="AZ416" s="1"/>
      <c r="BD416" s="34">
        <f ca="1">Table1[[#This Row],[Car Value]]/Table1[[#This Row],[Cars]]</f>
        <v>9786.9049206041618</v>
      </c>
      <c r="BG416" s="34">
        <f t="shared" ca="1" si="303"/>
        <v>0</v>
      </c>
      <c r="BN416" s="16">
        <f ca="1">Table1[[#This Row],[Mortage Value]]/Table1[[#This Row],[Value of House]]</f>
        <v>0.45848593861815945</v>
      </c>
      <c r="BO416" s="1">
        <f t="shared" ca="1" si="294"/>
        <v>0</v>
      </c>
      <c r="BP416" s="1"/>
      <c r="BS416" s="33">
        <f t="shared" ca="1" si="312"/>
        <v>0</v>
      </c>
      <c r="BT416" s="33">
        <f t="shared" ca="1" si="313"/>
        <v>0</v>
      </c>
      <c r="BU416" s="33">
        <f t="shared" ca="1" si="314"/>
        <v>32666</v>
      </c>
      <c r="BV416" s="33">
        <f t="shared" ca="1" si="324"/>
        <v>0</v>
      </c>
      <c r="BW416" s="33">
        <f t="shared" ca="1" si="315"/>
        <v>0</v>
      </c>
      <c r="BX416" s="33">
        <f t="shared" ca="1" si="316"/>
        <v>0</v>
      </c>
      <c r="BZ416" s="33">
        <f t="shared" ca="1" si="304"/>
        <v>32666</v>
      </c>
      <c r="CA416" s="33">
        <f t="shared" ca="1" si="305"/>
        <v>0</v>
      </c>
      <c r="CB416" s="33">
        <f t="shared" ca="1" si="306"/>
        <v>0</v>
      </c>
      <c r="CC416" s="33">
        <f t="shared" ca="1" si="307"/>
        <v>0</v>
      </c>
      <c r="CD416" s="33">
        <f t="shared" ca="1" si="308"/>
        <v>0</v>
      </c>
      <c r="CE416" s="34">
        <f t="shared" ca="1" si="309"/>
        <v>0</v>
      </c>
      <c r="CG416" s="33">
        <f t="shared" ca="1" si="311"/>
        <v>1</v>
      </c>
      <c r="CH416" s="7"/>
      <c r="CJ416" s="34">
        <f t="shared" ca="1" si="310"/>
        <v>0</v>
      </c>
    </row>
    <row r="417" spans="1:88" x14ac:dyDescent="0.25">
      <c r="A417" s="1">
        <f t="shared" ca="1" si="281"/>
        <v>2</v>
      </c>
      <c r="B417" s="1" t="str">
        <f t="shared" ca="1" si="282"/>
        <v>Women</v>
      </c>
      <c r="C417" s="1">
        <f t="shared" ca="1" si="283"/>
        <v>36</v>
      </c>
      <c r="D417" s="1">
        <f t="shared" ca="1" si="284"/>
        <v>4</v>
      </c>
      <c r="E417" s="1" t="str">
        <f t="shared" ca="1" si="285"/>
        <v>IT</v>
      </c>
      <c r="F417" s="1">
        <f t="shared" ca="1" si="286"/>
        <v>5</v>
      </c>
      <c r="G417" s="1" t="str">
        <f t="shared" ca="1" si="287"/>
        <v>Other</v>
      </c>
      <c r="H417" s="1">
        <f t="shared" ca="1" si="288"/>
        <v>4</v>
      </c>
      <c r="I417" s="1">
        <f t="shared" ca="1" si="280"/>
        <v>1</v>
      </c>
      <c r="J417" s="1">
        <f t="shared" ca="1" si="289"/>
        <v>33471</v>
      </c>
      <c r="K417" s="1">
        <f t="shared" ca="1" si="290"/>
        <v>7</v>
      </c>
      <c r="L417" s="1" t="str">
        <f t="shared" ca="1" si="291"/>
        <v>Tank Road</v>
      </c>
      <c r="M417" s="1">
        <f t="shared" ca="1" si="317"/>
        <v>167355</v>
      </c>
      <c r="N417" s="1">
        <f t="shared" ca="1" si="292"/>
        <v>104812.83763004</v>
      </c>
      <c r="O417" s="1">
        <f t="shared" ca="1" si="318"/>
        <v>11585.38269110922</v>
      </c>
      <c r="P417" s="1">
        <f t="shared" ca="1" si="293"/>
        <v>1281</v>
      </c>
      <c r="Q417" s="1">
        <f t="shared" ca="1" si="319"/>
        <v>14012.860645062587</v>
      </c>
      <c r="R417">
        <f t="shared" ca="1" si="320"/>
        <v>34088.021852182253</v>
      </c>
      <c r="S417" s="1">
        <f t="shared" ca="1" si="321"/>
        <v>213028.40454329149</v>
      </c>
      <c r="T417" s="1">
        <f t="shared" ca="1" si="322"/>
        <v>120106.69827510258</v>
      </c>
      <c r="U417" s="1">
        <f t="shared" ca="1" si="323"/>
        <v>92921.706268188907</v>
      </c>
      <c r="X417" s="33">
        <f t="shared" ca="1" si="295"/>
        <v>0</v>
      </c>
      <c r="Y417" s="33">
        <f t="shared" ca="1" si="296"/>
        <v>1</v>
      </c>
      <c r="Z417" s="33"/>
      <c r="AA417" s="33"/>
      <c r="AO417" s="33">
        <f t="shared" ca="1" si="297"/>
        <v>0</v>
      </c>
      <c r="AP417" s="33">
        <f t="shared" ca="1" si="298"/>
        <v>1</v>
      </c>
      <c r="AQ417" s="33">
        <f t="shared" ca="1" si="299"/>
        <v>0</v>
      </c>
      <c r="AR417" s="33">
        <f t="shared" ca="1" si="300"/>
        <v>0</v>
      </c>
      <c r="AS417" s="33">
        <f t="shared" ca="1" si="301"/>
        <v>0</v>
      </c>
      <c r="AT417" s="34">
        <f t="shared" ca="1" si="302"/>
        <v>0</v>
      </c>
      <c r="AU417" s="33"/>
      <c r="AV417" s="1"/>
      <c r="AW417" s="1"/>
      <c r="AX417" s="1"/>
      <c r="AY417" s="1"/>
      <c r="AZ417" s="1"/>
      <c r="BD417" s="34">
        <f ca="1">Table1[[#This Row],[Car Value]]/Table1[[#This Row],[Cars]]</f>
        <v>11585.38269110922</v>
      </c>
      <c r="BG417" s="34">
        <f t="shared" ca="1" si="303"/>
        <v>0</v>
      </c>
      <c r="BN417" s="16">
        <f ca="1">Table1[[#This Row],[Mortage Value]]/Table1[[#This Row],[Value of House]]</f>
        <v>0.62629044623728003</v>
      </c>
      <c r="BO417" s="1">
        <f t="shared" ca="1" si="294"/>
        <v>0</v>
      </c>
      <c r="BP417" s="1"/>
      <c r="BS417" s="33">
        <f t="shared" ca="1" si="312"/>
        <v>0</v>
      </c>
      <c r="BT417" s="33">
        <f t="shared" ca="1" si="313"/>
        <v>0</v>
      </c>
      <c r="BU417" s="33">
        <f t="shared" ca="1" si="314"/>
        <v>28399</v>
      </c>
      <c r="BV417" s="33">
        <f t="shared" ca="1" si="324"/>
        <v>0</v>
      </c>
      <c r="BW417" s="33">
        <f t="shared" ca="1" si="315"/>
        <v>0</v>
      </c>
      <c r="BX417" s="33">
        <f t="shared" ca="1" si="316"/>
        <v>0</v>
      </c>
      <c r="BZ417" s="33">
        <f t="shared" ca="1" si="304"/>
        <v>0</v>
      </c>
      <c r="CA417" s="33">
        <f t="shared" ca="1" si="305"/>
        <v>28399</v>
      </c>
      <c r="CB417" s="33">
        <f t="shared" ca="1" si="306"/>
        <v>0</v>
      </c>
      <c r="CC417" s="33">
        <f t="shared" ca="1" si="307"/>
        <v>0</v>
      </c>
      <c r="CD417" s="33">
        <f t="shared" ca="1" si="308"/>
        <v>0</v>
      </c>
      <c r="CE417" s="34">
        <f t="shared" ca="1" si="309"/>
        <v>0</v>
      </c>
      <c r="CG417" s="33">
        <f t="shared" ca="1" si="311"/>
        <v>1</v>
      </c>
      <c r="CH417" s="7"/>
      <c r="CJ417" s="34">
        <f t="shared" ca="1" si="310"/>
        <v>36</v>
      </c>
    </row>
    <row r="418" spans="1:88" x14ac:dyDescent="0.25">
      <c r="A418" s="1">
        <f t="shared" ca="1" si="281"/>
        <v>1</v>
      </c>
      <c r="B418" s="1" t="str">
        <f t="shared" ca="1" si="282"/>
        <v>Men</v>
      </c>
      <c r="C418" s="1">
        <f t="shared" ca="1" si="283"/>
        <v>43</v>
      </c>
      <c r="D418" s="1">
        <f t="shared" ca="1" si="284"/>
        <v>2</v>
      </c>
      <c r="E418" s="1" t="str">
        <f t="shared" ca="1" si="285"/>
        <v>Construction</v>
      </c>
      <c r="F418" s="1">
        <f t="shared" ca="1" si="286"/>
        <v>5</v>
      </c>
      <c r="G418" s="1" t="str">
        <f t="shared" ca="1" si="287"/>
        <v>Other</v>
      </c>
      <c r="H418" s="1">
        <f t="shared" ca="1" si="288"/>
        <v>0</v>
      </c>
      <c r="I418" s="1">
        <f t="shared" ca="1" si="280"/>
        <v>1</v>
      </c>
      <c r="J418" s="1">
        <f t="shared" ca="1" si="289"/>
        <v>25856</v>
      </c>
      <c r="K418" s="1">
        <f t="shared" ca="1" si="290"/>
        <v>3</v>
      </c>
      <c r="L418" s="1" t="str">
        <f t="shared" ca="1" si="291"/>
        <v>Nardas Nagar</v>
      </c>
      <c r="M418" s="1">
        <f t="shared" ca="1" si="317"/>
        <v>129280</v>
      </c>
      <c r="N418" s="1">
        <f t="shared" ca="1" si="292"/>
        <v>30948.251987576812</v>
      </c>
      <c r="O418" s="1">
        <f t="shared" ca="1" si="318"/>
        <v>9731.2459292553049</v>
      </c>
      <c r="P418" s="1">
        <f t="shared" ca="1" si="293"/>
        <v>2333</v>
      </c>
      <c r="Q418" s="1">
        <f t="shared" ca="1" si="319"/>
        <v>7882.5853985667272</v>
      </c>
      <c r="R418">
        <f t="shared" ca="1" si="320"/>
        <v>37041.703858030822</v>
      </c>
      <c r="S418" s="1">
        <f t="shared" ca="1" si="321"/>
        <v>176052.94978728611</v>
      </c>
      <c r="T418" s="1">
        <f t="shared" ca="1" si="322"/>
        <v>41163.837386143539</v>
      </c>
      <c r="U418" s="1">
        <f t="shared" ca="1" si="323"/>
        <v>134889.11240114257</v>
      </c>
      <c r="X418" s="33">
        <f t="shared" ca="1" si="295"/>
        <v>0</v>
      </c>
      <c r="Y418" s="33">
        <f t="shared" ca="1" si="296"/>
        <v>1</v>
      </c>
      <c r="Z418" s="33"/>
      <c r="AA418" s="33"/>
      <c r="AO418" s="33">
        <f t="shared" ca="1" si="297"/>
        <v>0</v>
      </c>
      <c r="AP418" s="33">
        <f t="shared" ca="1" si="298"/>
        <v>1</v>
      </c>
      <c r="AQ418" s="33">
        <f t="shared" ca="1" si="299"/>
        <v>0</v>
      </c>
      <c r="AR418" s="33">
        <f t="shared" ca="1" si="300"/>
        <v>0</v>
      </c>
      <c r="AS418" s="33">
        <f t="shared" ca="1" si="301"/>
        <v>0</v>
      </c>
      <c r="AT418" s="34">
        <f t="shared" ca="1" si="302"/>
        <v>0</v>
      </c>
      <c r="AU418" s="33"/>
      <c r="AV418" s="1"/>
      <c r="AW418" s="1"/>
      <c r="AX418" s="1"/>
      <c r="AY418" s="1"/>
      <c r="AZ418" s="1"/>
      <c r="BD418" s="34">
        <f ca="1">Table1[[#This Row],[Car Value]]/Table1[[#This Row],[Cars]]</f>
        <v>9731.2459292553049</v>
      </c>
      <c r="BG418" s="34">
        <f t="shared" ca="1" si="303"/>
        <v>0</v>
      </c>
      <c r="BN418" s="16">
        <f ca="1">Table1[[#This Row],[Mortage Value]]/Table1[[#This Row],[Value of House]]</f>
        <v>0.2393893253989543</v>
      </c>
      <c r="BO418" s="1">
        <f t="shared" ca="1" si="294"/>
        <v>0</v>
      </c>
      <c r="BP418" s="1"/>
      <c r="BS418" s="33">
        <f t="shared" ca="1" si="312"/>
        <v>0</v>
      </c>
      <c r="BT418" s="33">
        <f t="shared" ca="1" si="313"/>
        <v>33471</v>
      </c>
      <c r="BU418" s="33">
        <f t="shared" ca="1" si="314"/>
        <v>0</v>
      </c>
      <c r="BV418" s="33">
        <f t="shared" ca="1" si="324"/>
        <v>0</v>
      </c>
      <c r="BW418" s="33">
        <f t="shared" ca="1" si="315"/>
        <v>0</v>
      </c>
      <c r="BX418" s="33">
        <f t="shared" ca="1" si="316"/>
        <v>0</v>
      </c>
      <c r="BZ418" s="33">
        <f t="shared" ca="1" si="304"/>
        <v>0</v>
      </c>
      <c r="CA418" s="33">
        <f t="shared" ca="1" si="305"/>
        <v>33471</v>
      </c>
      <c r="CB418" s="33">
        <f t="shared" ca="1" si="306"/>
        <v>0</v>
      </c>
      <c r="CC418" s="33">
        <f t="shared" ca="1" si="307"/>
        <v>0</v>
      </c>
      <c r="CD418" s="33">
        <f t="shared" ca="1" si="308"/>
        <v>0</v>
      </c>
      <c r="CE418" s="34">
        <f t="shared" ca="1" si="309"/>
        <v>0</v>
      </c>
      <c r="CG418" s="33">
        <f t="shared" ca="1" si="311"/>
        <v>1</v>
      </c>
      <c r="CH418" s="7"/>
      <c r="CJ418" s="34">
        <f t="shared" ca="1" si="310"/>
        <v>33</v>
      </c>
    </row>
    <row r="419" spans="1:88" x14ac:dyDescent="0.25">
      <c r="A419" s="1">
        <f t="shared" ca="1" si="281"/>
        <v>2</v>
      </c>
      <c r="B419" s="1" t="str">
        <f t="shared" ca="1" si="282"/>
        <v>Women</v>
      </c>
      <c r="C419" s="1">
        <f t="shared" ca="1" si="283"/>
        <v>26</v>
      </c>
      <c r="D419" s="1">
        <f t="shared" ca="1" si="284"/>
        <v>6</v>
      </c>
      <c r="E419" s="1" t="str">
        <f t="shared" ca="1" si="285"/>
        <v>Architecture</v>
      </c>
      <c r="F419" s="1">
        <f t="shared" ca="1" si="286"/>
        <v>6</v>
      </c>
      <c r="G419" s="1" t="str">
        <f t="shared" ca="1" si="287"/>
        <v>Architech</v>
      </c>
      <c r="H419" s="1">
        <f t="shared" ca="1" si="288"/>
        <v>0</v>
      </c>
      <c r="I419" s="1">
        <f t="shared" ca="1" si="280"/>
        <v>1</v>
      </c>
      <c r="J419" s="1">
        <f t="shared" ca="1" si="289"/>
        <v>28065</v>
      </c>
      <c r="K419" s="1">
        <f t="shared" ca="1" si="290"/>
        <v>1</v>
      </c>
      <c r="L419" s="1" t="str">
        <f t="shared" ca="1" si="291"/>
        <v>Ganesh Nagar</v>
      </c>
      <c r="M419" s="1">
        <f t="shared" ca="1" si="317"/>
        <v>168390</v>
      </c>
      <c r="N419" s="1">
        <f t="shared" ca="1" si="292"/>
        <v>121822.96620917809</v>
      </c>
      <c r="O419" s="1">
        <f t="shared" ca="1" si="318"/>
        <v>17824.337366059764</v>
      </c>
      <c r="P419" s="1">
        <f t="shared" ca="1" si="293"/>
        <v>10058</v>
      </c>
      <c r="Q419" s="1">
        <f t="shared" ca="1" si="319"/>
        <v>46694.940570560153</v>
      </c>
      <c r="R419">
        <f t="shared" ca="1" si="320"/>
        <v>22442.220475877486</v>
      </c>
      <c r="S419" s="1">
        <f t="shared" ca="1" si="321"/>
        <v>208656.55784193726</v>
      </c>
      <c r="T419" s="1">
        <f t="shared" ca="1" si="322"/>
        <v>178575.90677973826</v>
      </c>
      <c r="U419" s="1">
        <f t="shared" ca="1" si="323"/>
        <v>30080.651062199002</v>
      </c>
      <c r="X419" s="33">
        <f t="shared" ca="1" si="295"/>
        <v>1</v>
      </c>
      <c r="Y419" s="33">
        <f t="shared" ca="1" si="296"/>
        <v>0</v>
      </c>
      <c r="Z419" s="33"/>
      <c r="AA419" s="33"/>
      <c r="AO419" s="33">
        <f t="shared" ca="1" si="297"/>
        <v>0</v>
      </c>
      <c r="AP419" s="33">
        <f t="shared" ca="1" si="298"/>
        <v>0</v>
      </c>
      <c r="AQ419" s="33">
        <f t="shared" ca="1" si="299"/>
        <v>0</v>
      </c>
      <c r="AR419" s="33">
        <f t="shared" ca="1" si="300"/>
        <v>1</v>
      </c>
      <c r="AS419" s="33">
        <f t="shared" ca="1" si="301"/>
        <v>0</v>
      </c>
      <c r="AT419" s="34">
        <f t="shared" ca="1" si="302"/>
        <v>0</v>
      </c>
      <c r="AU419" s="33"/>
      <c r="AV419" s="1"/>
      <c r="AW419" s="1"/>
      <c r="AX419" s="1"/>
      <c r="AY419" s="1"/>
      <c r="AZ419" s="1"/>
      <c r="BD419" s="34">
        <f ca="1">Table1[[#This Row],[Car Value]]/Table1[[#This Row],[Cars]]</f>
        <v>17824.337366059764</v>
      </c>
      <c r="BG419" s="34">
        <f t="shared" ca="1" si="303"/>
        <v>0</v>
      </c>
      <c r="BN419" s="16">
        <f ca="1">Table1[[#This Row],[Mortage Value]]/Table1[[#This Row],[Value of House]]</f>
        <v>0.72345724929733413</v>
      </c>
      <c r="BO419" s="1">
        <f t="shared" ca="1" si="294"/>
        <v>0</v>
      </c>
      <c r="BP419" s="1"/>
      <c r="BS419" s="33">
        <f t="shared" ca="1" si="312"/>
        <v>0</v>
      </c>
      <c r="BT419" s="33">
        <f t="shared" ca="1" si="313"/>
        <v>0</v>
      </c>
      <c r="BU419" s="33">
        <f t="shared" ca="1" si="314"/>
        <v>0</v>
      </c>
      <c r="BV419" s="33">
        <f t="shared" ca="1" si="324"/>
        <v>0</v>
      </c>
      <c r="BW419" s="33">
        <f t="shared" ca="1" si="315"/>
        <v>0</v>
      </c>
      <c r="BX419" s="33">
        <f t="shared" ca="1" si="316"/>
        <v>25856</v>
      </c>
      <c r="BZ419" s="33">
        <f t="shared" ca="1" si="304"/>
        <v>0</v>
      </c>
      <c r="CA419" s="33">
        <f t="shared" ca="1" si="305"/>
        <v>0</v>
      </c>
      <c r="CB419" s="33">
        <f t="shared" ca="1" si="306"/>
        <v>0</v>
      </c>
      <c r="CC419" s="33">
        <f t="shared" ca="1" si="307"/>
        <v>25856</v>
      </c>
      <c r="CD419" s="33">
        <f t="shared" ca="1" si="308"/>
        <v>0</v>
      </c>
      <c r="CE419" s="34">
        <f t="shared" ca="1" si="309"/>
        <v>0</v>
      </c>
      <c r="CG419" s="33">
        <f t="shared" ca="1" si="311"/>
        <v>1</v>
      </c>
      <c r="CH419" s="7"/>
      <c r="CJ419" s="34">
        <f t="shared" ca="1" si="310"/>
        <v>36</v>
      </c>
    </row>
    <row r="420" spans="1:88" x14ac:dyDescent="0.25">
      <c r="A420" s="1">
        <f t="shared" ca="1" si="281"/>
        <v>2</v>
      </c>
      <c r="B420" s="1" t="str">
        <f t="shared" ca="1" si="282"/>
        <v>Women</v>
      </c>
      <c r="C420" s="1">
        <f t="shared" ca="1" si="283"/>
        <v>38</v>
      </c>
      <c r="D420" s="1">
        <f t="shared" ca="1" si="284"/>
        <v>4</v>
      </c>
      <c r="E420" s="1" t="str">
        <f t="shared" ca="1" si="285"/>
        <v>IT</v>
      </c>
      <c r="F420" s="1">
        <f t="shared" ca="1" si="286"/>
        <v>2</v>
      </c>
      <c r="G420" s="1" t="str">
        <f t="shared" ca="1" si="287"/>
        <v>Civil Engineering</v>
      </c>
      <c r="H420" s="1">
        <f t="shared" ca="1" si="288"/>
        <v>4</v>
      </c>
      <c r="I420" s="1">
        <f t="shared" ca="1" si="280"/>
        <v>2</v>
      </c>
      <c r="J420" s="1">
        <f t="shared" ca="1" si="289"/>
        <v>18783</v>
      </c>
      <c r="K420" s="1">
        <f t="shared" ca="1" si="290"/>
        <v>2</v>
      </c>
      <c r="L420" s="1" t="str">
        <f t="shared" ca="1" si="291"/>
        <v>Tembhipada Road</v>
      </c>
      <c r="M420" s="1">
        <f t="shared" ca="1" si="317"/>
        <v>56349</v>
      </c>
      <c r="N420" s="1">
        <f t="shared" ca="1" si="292"/>
        <v>11354.159512091221</v>
      </c>
      <c r="O420" s="1">
        <f t="shared" ca="1" si="318"/>
        <v>25013.920975885008</v>
      </c>
      <c r="P420" s="1">
        <f t="shared" ca="1" si="293"/>
        <v>9496</v>
      </c>
      <c r="Q420" s="1">
        <f t="shared" ca="1" si="319"/>
        <v>18705.937130087164</v>
      </c>
      <c r="R420">
        <f t="shared" ca="1" si="320"/>
        <v>13671.295825325415</v>
      </c>
      <c r="S420" s="1">
        <f t="shared" ca="1" si="321"/>
        <v>95034.216801210423</v>
      </c>
      <c r="T420" s="1">
        <f t="shared" ca="1" si="322"/>
        <v>39556.096642178381</v>
      </c>
      <c r="U420" s="1">
        <f t="shared" ca="1" si="323"/>
        <v>55478.120159032042</v>
      </c>
      <c r="X420" s="33">
        <f t="shared" ca="1" si="295"/>
        <v>0</v>
      </c>
      <c r="Y420" s="33">
        <f t="shared" ca="1" si="296"/>
        <v>1</v>
      </c>
      <c r="Z420" s="33"/>
      <c r="AA420" s="33"/>
      <c r="AO420" s="33">
        <f t="shared" ca="1" si="297"/>
        <v>0</v>
      </c>
      <c r="AP420" s="33">
        <f t="shared" ca="1" si="298"/>
        <v>0</v>
      </c>
      <c r="AQ420" s="33">
        <f t="shared" ca="1" si="299"/>
        <v>0</v>
      </c>
      <c r="AR420" s="33">
        <f t="shared" ca="1" si="300"/>
        <v>0</v>
      </c>
      <c r="AS420" s="33">
        <f t="shared" ca="1" si="301"/>
        <v>1</v>
      </c>
      <c r="AT420" s="34">
        <f t="shared" ca="1" si="302"/>
        <v>0</v>
      </c>
      <c r="AU420" s="33"/>
      <c r="AV420" s="1"/>
      <c r="AW420" s="1"/>
      <c r="AX420" s="1"/>
      <c r="AY420" s="1"/>
      <c r="AZ420" s="1"/>
      <c r="BD420" s="34">
        <f ca="1">Table1[[#This Row],[Car Value]]/Table1[[#This Row],[Cars]]</f>
        <v>12506.960487942504</v>
      </c>
      <c r="BG420" s="34">
        <f t="shared" ca="1" si="303"/>
        <v>0</v>
      </c>
      <c r="BN420" s="16">
        <f ca="1">Table1[[#This Row],[Mortage Value]]/Table1[[#This Row],[Value of House]]</f>
        <v>0.20149708978138425</v>
      </c>
      <c r="BO420" s="1">
        <f t="shared" ca="1" si="294"/>
        <v>0</v>
      </c>
      <c r="BP420" s="1"/>
      <c r="BS420" s="33">
        <f t="shared" ca="1" si="312"/>
        <v>28065</v>
      </c>
      <c r="BT420" s="33">
        <f t="shared" ca="1" si="313"/>
        <v>0</v>
      </c>
      <c r="BU420" s="33">
        <f t="shared" ca="1" si="314"/>
        <v>0</v>
      </c>
      <c r="BV420" s="33">
        <f t="shared" ca="1" si="324"/>
        <v>0</v>
      </c>
      <c r="BW420" s="33">
        <f t="shared" ca="1" si="315"/>
        <v>0</v>
      </c>
      <c r="BX420" s="33">
        <f t="shared" ca="1" si="316"/>
        <v>0</v>
      </c>
      <c r="BZ420" s="33">
        <f t="shared" ca="1" si="304"/>
        <v>0</v>
      </c>
      <c r="CA420" s="33">
        <f t="shared" ca="1" si="305"/>
        <v>0</v>
      </c>
      <c r="CB420" s="33">
        <f t="shared" ca="1" si="306"/>
        <v>0</v>
      </c>
      <c r="CC420" s="33">
        <f t="shared" ca="1" si="307"/>
        <v>0</v>
      </c>
      <c r="CD420" s="33">
        <f t="shared" ca="1" si="308"/>
        <v>28065</v>
      </c>
      <c r="CE420" s="34">
        <f t="shared" ca="1" si="309"/>
        <v>0</v>
      </c>
      <c r="CG420" s="33">
        <f t="shared" ca="1" si="311"/>
        <v>1</v>
      </c>
      <c r="CH420" s="7"/>
      <c r="CJ420" s="34">
        <f t="shared" ca="1" si="310"/>
        <v>43</v>
      </c>
    </row>
    <row r="421" spans="1:88" x14ac:dyDescent="0.25">
      <c r="A421" s="1">
        <f t="shared" ca="1" si="281"/>
        <v>1</v>
      </c>
      <c r="B421" s="1" t="str">
        <f t="shared" ca="1" si="282"/>
        <v>Men</v>
      </c>
      <c r="C421" s="1">
        <f t="shared" ca="1" si="283"/>
        <v>39</v>
      </c>
      <c r="D421" s="1">
        <f t="shared" ca="1" si="284"/>
        <v>1</v>
      </c>
      <c r="E421" s="1" t="str">
        <f t="shared" ca="1" si="285"/>
        <v>Health</v>
      </c>
      <c r="F421" s="1">
        <f t="shared" ca="1" si="286"/>
        <v>6</v>
      </c>
      <c r="G421" s="1" t="str">
        <f t="shared" ca="1" si="287"/>
        <v>Architech</v>
      </c>
      <c r="H421" s="1">
        <f t="shared" ca="1" si="288"/>
        <v>1</v>
      </c>
      <c r="I421" s="1">
        <f t="shared" ca="1" si="280"/>
        <v>2</v>
      </c>
      <c r="J421" s="1">
        <f t="shared" ca="1" si="289"/>
        <v>29846</v>
      </c>
      <c r="K421" s="1">
        <f t="shared" ca="1" si="290"/>
        <v>3</v>
      </c>
      <c r="L421" s="1" t="str">
        <f t="shared" ca="1" si="291"/>
        <v>Nardas Nagar</v>
      </c>
      <c r="M421" s="1">
        <f t="shared" ca="1" si="317"/>
        <v>149230</v>
      </c>
      <c r="N421" s="1">
        <f t="shared" ca="1" si="292"/>
        <v>90494.820251425655</v>
      </c>
      <c r="O421" s="1">
        <f t="shared" ca="1" si="318"/>
        <v>11694.205895009905</v>
      </c>
      <c r="P421" s="1">
        <f t="shared" ca="1" si="293"/>
        <v>9779</v>
      </c>
      <c r="Q421" s="1">
        <f t="shared" ca="1" si="319"/>
        <v>53423.87090244182</v>
      </c>
      <c r="R421">
        <f t="shared" ca="1" si="320"/>
        <v>43829.428593573815</v>
      </c>
      <c r="S421" s="1">
        <f t="shared" ca="1" si="321"/>
        <v>204753.63448858372</v>
      </c>
      <c r="T421" s="1">
        <f t="shared" ca="1" si="322"/>
        <v>153697.69115386746</v>
      </c>
      <c r="U421" s="1">
        <f t="shared" ca="1" si="323"/>
        <v>51055.943334716256</v>
      </c>
      <c r="X421" s="33">
        <f t="shared" ca="1" si="295"/>
        <v>0</v>
      </c>
      <c r="Y421" s="33">
        <f t="shared" ca="1" si="296"/>
        <v>1</v>
      </c>
      <c r="Z421" s="33"/>
      <c r="AA421" s="33"/>
      <c r="AO421" s="33">
        <f t="shared" ca="1" si="297"/>
        <v>0</v>
      </c>
      <c r="AP421" s="33">
        <f t="shared" ca="1" si="298"/>
        <v>1</v>
      </c>
      <c r="AQ421" s="33">
        <f t="shared" ca="1" si="299"/>
        <v>0</v>
      </c>
      <c r="AR421" s="33">
        <f t="shared" ca="1" si="300"/>
        <v>0</v>
      </c>
      <c r="AS421" s="33">
        <f t="shared" ca="1" si="301"/>
        <v>0</v>
      </c>
      <c r="AT421" s="34">
        <f t="shared" ca="1" si="302"/>
        <v>0</v>
      </c>
      <c r="AU421" s="33"/>
      <c r="AV421" s="1"/>
      <c r="AW421" s="1"/>
      <c r="AX421" s="1"/>
      <c r="AY421" s="1"/>
      <c r="AZ421" s="1"/>
      <c r="BD421" s="34">
        <f ca="1">Table1[[#This Row],[Car Value]]/Table1[[#This Row],[Cars]]</f>
        <v>5847.1029475049527</v>
      </c>
      <c r="BG421" s="34">
        <f t="shared" ca="1" si="303"/>
        <v>0</v>
      </c>
      <c r="BN421" s="16">
        <f ca="1">Table1[[#This Row],[Mortage Value]]/Table1[[#This Row],[Value of House]]</f>
        <v>0.60641171514726033</v>
      </c>
      <c r="BO421" s="1">
        <f t="shared" ca="1" si="294"/>
        <v>0</v>
      </c>
      <c r="BP421" s="1"/>
      <c r="BS421" s="33">
        <f t="shared" ca="1" si="312"/>
        <v>0</v>
      </c>
      <c r="BT421" s="33">
        <f t="shared" ca="1" si="313"/>
        <v>0</v>
      </c>
      <c r="BU421" s="33">
        <f t="shared" ca="1" si="314"/>
        <v>0</v>
      </c>
      <c r="BV421" s="33">
        <f t="shared" ca="1" si="324"/>
        <v>0</v>
      </c>
      <c r="BW421" s="33">
        <f t="shared" ca="1" si="315"/>
        <v>0</v>
      </c>
      <c r="BX421" s="33">
        <f t="shared" ca="1" si="316"/>
        <v>0</v>
      </c>
      <c r="BZ421" s="33">
        <f t="shared" ca="1" si="304"/>
        <v>0</v>
      </c>
      <c r="CA421" s="33">
        <f t="shared" ca="1" si="305"/>
        <v>18783</v>
      </c>
      <c r="CB421" s="33">
        <f t="shared" ca="1" si="306"/>
        <v>0</v>
      </c>
      <c r="CC421" s="33">
        <f t="shared" ca="1" si="307"/>
        <v>0</v>
      </c>
      <c r="CD421" s="33">
        <f t="shared" ca="1" si="308"/>
        <v>0</v>
      </c>
      <c r="CE421" s="34">
        <f t="shared" ca="1" si="309"/>
        <v>0</v>
      </c>
      <c r="CG421" s="33">
        <f t="shared" ca="1" si="311"/>
        <v>1</v>
      </c>
      <c r="CH421" s="7"/>
      <c r="CJ421" s="34">
        <f t="shared" ca="1" si="310"/>
        <v>26</v>
      </c>
    </row>
    <row r="422" spans="1:88" x14ac:dyDescent="0.25">
      <c r="A422" s="1">
        <f t="shared" ca="1" si="281"/>
        <v>1</v>
      </c>
      <c r="B422" s="1" t="str">
        <f t="shared" ca="1" si="282"/>
        <v>Men</v>
      </c>
      <c r="C422" s="1">
        <f t="shared" ca="1" si="283"/>
        <v>32</v>
      </c>
      <c r="D422" s="1">
        <f t="shared" ca="1" si="284"/>
        <v>3</v>
      </c>
      <c r="E422" s="1" t="str">
        <f t="shared" ca="1" si="285"/>
        <v>Teaching</v>
      </c>
      <c r="F422" s="1">
        <f t="shared" ca="1" si="286"/>
        <v>5</v>
      </c>
      <c r="G422" s="1" t="str">
        <f t="shared" ca="1" si="287"/>
        <v>Other</v>
      </c>
      <c r="H422" s="1">
        <f t="shared" ca="1" si="288"/>
        <v>1</v>
      </c>
      <c r="I422" s="1">
        <f t="shared" ca="1" si="280"/>
        <v>2</v>
      </c>
      <c r="J422" s="1">
        <f t="shared" ca="1" si="289"/>
        <v>25823</v>
      </c>
      <c r="K422" s="1">
        <f t="shared" ca="1" si="290"/>
        <v>7</v>
      </c>
      <c r="L422" s="1" t="str">
        <f t="shared" ca="1" si="291"/>
        <v>Tank Road</v>
      </c>
      <c r="M422" s="1">
        <f t="shared" ca="1" si="317"/>
        <v>103292</v>
      </c>
      <c r="N422" s="1">
        <f t="shared" ca="1" si="292"/>
        <v>17020.438307582597</v>
      </c>
      <c r="O422" s="1">
        <f t="shared" ca="1" si="318"/>
        <v>50501.468155247567</v>
      </c>
      <c r="P422" s="1">
        <f t="shared" ca="1" si="293"/>
        <v>23122</v>
      </c>
      <c r="Q422" s="1">
        <f t="shared" ca="1" si="319"/>
        <v>5449.7489263126181</v>
      </c>
      <c r="R422">
        <f t="shared" ca="1" si="320"/>
        <v>25099.325804416996</v>
      </c>
      <c r="S422" s="1">
        <f t="shared" ca="1" si="321"/>
        <v>178892.79395966456</v>
      </c>
      <c r="T422" s="1">
        <f t="shared" ca="1" si="322"/>
        <v>45592.187233895216</v>
      </c>
      <c r="U422" s="1">
        <f t="shared" ca="1" si="323"/>
        <v>133300.60672576935</v>
      </c>
      <c r="X422" s="33">
        <f t="shared" ca="1" si="295"/>
        <v>1</v>
      </c>
      <c r="Y422" s="33">
        <f t="shared" ca="1" si="296"/>
        <v>0</v>
      </c>
      <c r="Z422" s="33"/>
      <c r="AA422" s="33"/>
      <c r="AO422" s="33">
        <f t="shared" ca="1" si="297"/>
        <v>0</v>
      </c>
      <c r="AP422" s="33">
        <f t="shared" ca="1" si="298"/>
        <v>0</v>
      </c>
      <c r="AQ422" s="33">
        <f t="shared" ca="1" si="299"/>
        <v>1</v>
      </c>
      <c r="AR422" s="33">
        <f t="shared" ca="1" si="300"/>
        <v>0</v>
      </c>
      <c r="AS422" s="33">
        <f t="shared" ca="1" si="301"/>
        <v>0</v>
      </c>
      <c r="AT422" s="34">
        <f t="shared" ca="1" si="302"/>
        <v>0</v>
      </c>
      <c r="AU422" s="33"/>
      <c r="AV422" s="1"/>
      <c r="AW422" s="1"/>
      <c r="AX422" s="1"/>
      <c r="AY422" s="1"/>
      <c r="AZ422" s="1"/>
      <c r="BD422" s="34">
        <f ca="1">Table1[[#This Row],[Car Value]]/Table1[[#This Row],[Cars]]</f>
        <v>25250.734077623783</v>
      </c>
      <c r="BG422" s="34">
        <f t="shared" ca="1" si="303"/>
        <v>0</v>
      </c>
      <c r="BN422" s="16">
        <f ca="1">Table1[[#This Row],[Mortage Value]]/Table1[[#This Row],[Value of House]]</f>
        <v>0.16477983103805327</v>
      </c>
      <c r="BO422" s="1">
        <f t="shared" ca="1" si="294"/>
        <v>1</v>
      </c>
      <c r="BP422" s="1"/>
      <c r="BS422" s="33">
        <f t="shared" ca="1" si="312"/>
        <v>0</v>
      </c>
      <c r="BT422" s="33">
        <f t="shared" ca="1" si="313"/>
        <v>0</v>
      </c>
      <c r="BU422" s="33">
        <f t="shared" ca="1" si="314"/>
        <v>0</v>
      </c>
      <c r="BV422" s="33">
        <f t="shared" ca="1" si="324"/>
        <v>0</v>
      </c>
      <c r="BW422" s="33">
        <f t="shared" ca="1" si="315"/>
        <v>0</v>
      </c>
      <c r="BX422" s="33">
        <f t="shared" ca="1" si="316"/>
        <v>29846</v>
      </c>
      <c r="BZ422" s="33">
        <f t="shared" ca="1" si="304"/>
        <v>0</v>
      </c>
      <c r="CA422" s="33">
        <f t="shared" ca="1" si="305"/>
        <v>0</v>
      </c>
      <c r="CB422" s="33">
        <f t="shared" ca="1" si="306"/>
        <v>29846</v>
      </c>
      <c r="CC422" s="33">
        <f t="shared" ca="1" si="307"/>
        <v>0</v>
      </c>
      <c r="CD422" s="33">
        <f t="shared" ca="1" si="308"/>
        <v>0</v>
      </c>
      <c r="CE422" s="34">
        <f t="shared" ca="1" si="309"/>
        <v>0</v>
      </c>
      <c r="CG422" s="33">
        <f t="shared" ca="1" si="311"/>
        <v>1</v>
      </c>
      <c r="CH422" s="7"/>
      <c r="CJ422" s="34">
        <f t="shared" ca="1" si="310"/>
        <v>38</v>
      </c>
    </row>
    <row r="423" spans="1:88" x14ac:dyDescent="0.25">
      <c r="A423" s="1">
        <f t="shared" ca="1" si="281"/>
        <v>2</v>
      </c>
      <c r="B423" s="1" t="str">
        <f t="shared" ca="1" si="282"/>
        <v>Women</v>
      </c>
      <c r="C423" s="1">
        <f t="shared" ca="1" si="283"/>
        <v>37</v>
      </c>
      <c r="D423" s="1">
        <f t="shared" ca="1" si="284"/>
        <v>3</v>
      </c>
      <c r="E423" s="1" t="str">
        <f t="shared" ca="1" si="285"/>
        <v>Teaching</v>
      </c>
      <c r="F423" s="1">
        <f t="shared" ca="1" si="286"/>
        <v>6</v>
      </c>
      <c r="G423" s="1" t="str">
        <f t="shared" ca="1" si="287"/>
        <v>Architech</v>
      </c>
      <c r="H423" s="1">
        <f t="shared" ca="1" si="288"/>
        <v>4</v>
      </c>
      <c r="I423" s="1">
        <f t="shared" ca="1" si="280"/>
        <v>2</v>
      </c>
      <c r="J423" s="1">
        <f t="shared" ca="1" si="289"/>
        <v>26815</v>
      </c>
      <c r="K423" s="1">
        <f t="shared" ca="1" si="290"/>
        <v>4</v>
      </c>
      <c r="L423" s="1" t="str">
        <f t="shared" ca="1" si="291"/>
        <v>Sarvoday Nagar</v>
      </c>
      <c r="M423" s="1">
        <f t="shared" ca="1" si="317"/>
        <v>80445</v>
      </c>
      <c r="N423" s="1">
        <f t="shared" ca="1" si="292"/>
        <v>19747.977776466887</v>
      </c>
      <c r="O423" s="1">
        <f t="shared" ca="1" si="318"/>
        <v>53404.946778781232</v>
      </c>
      <c r="P423" s="1">
        <f t="shared" ca="1" si="293"/>
        <v>50407</v>
      </c>
      <c r="Q423" s="1">
        <f t="shared" ca="1" si="319"/>
        <v>13615.769737003846</v>
      </c>
      <c r="R423">
        <f t="shared" ca="1" si="320"/>
        <v>16366.108084324092</v>
      </c>
      <c r="S423" s="1">
        <f t="shared" ca="1" si="321"/>
        <v>150216.05486310535</v>
      </c>
      <c r="T423" s="1">
        <f t="shared" ca="1" si="322"/>
        <v>83770.747513470735</v>
      </c>
      <c r="U423" s="1">
        <f t="shared" ca="1" si="323"/>
        <v>66445.307349634619</v>
      </c>
      <c r="X423" s="33">
        <f t="shared" ca="1" si="295"/>
        <v>1</v>
      </c>
      <c r="Y423" s="33">
        <f t="shared" ca="1" si="296"/>
        <v>0</v>
      </c>
      <c r="Z423" s="33"/>
      <c r="AA423" s="33"/>
      <c r="AO423" s="33">
        <f t="shared" ca="1" si="297"/>
        <v>1</v>
      </c>
      <c r="AP423" s="33">
        <f t="shared" ca="1" si="298"/>
        <v>0</v>
      </c>
      <c r="AQ423" s="33">
        <f t="shared" ca="1" si="299"/>
        <v>0</v>
      </c>
      <c r="AR423" s="33">
        <f t="shared" ca="1" si="300"/>
        <v>0</v>
      </c>
      <c r="AS423" s="33">
        <f t="shared" ca="1" si="301"/>
        <v>0</v>
      </c>
      <c r="AT423" s="34">
        <f t="shared" ca="1" si="302"/>
        <v>0</v>
      </c>
      <c r="AU423" s="33"/>
      <c r="AV423" s="1"/>
      <c r="AW423" s="1"/>
      <c r="AX423" s="1"/>
      <c r="AY423" s="1"/>
      <c r="AZ423" s="1"/>
      <c r="BD423" s="34">
        <f ca="1">Table1[[#This Row],[Car Value]]/Table1[[#This Row],[Cars]]</f>
        <v>26702.473389390616</v>
      </c>
      <c r="BG423" s="34">
        <f t="shared" ca="1" si="303"/>
        <v>0</v>
      </c>
      <c r="BN423" s="16">
        <f ca="1">Table1[[#This Row],[Mortage Value]]/Table1[[#This Row],[Value of House]]</f>
        <v>0.24548421625292918</v>
      </c>
      <c r="BO423" s="1">
        <f t="shared" ca="1" si="294"/>
        <v>0</v>
      </c>
      <c r="BP423" s="1"/>
      <c r="BS423" s="33">
        <f t="shared" ca="1" si="312"/>
        <v>0</v>
      </c>
      <c r="BT423" s="33">
        <f t="shared" ca="1" si="313"/>
        <v>25823</v>
      </c>
      <c r="BU423" s="33">
        <f t="shared" ca="1" si="314"/>
        <v>0</v>
      </c>
      <c r="BV423" s="33">
        <f t="shared" ca="1" si="324"/>
        <v>0</v>
      </c>
      <c r="BW423" s="33">
        <f t="shared" ca="1" si="315"/>
        <v>0</v>
      </c>
      <c r="BX423" s="33">
        <f t="shared" ca="1" si="316"/>
        <v>0</v>
      </c>
      <c r="BZ423" s="33">
        <f t="shared" ca="1" si="304"/>
        <v>25823</v>
      </c>
      <c r="CA423" s="33">
        <f t="shared" ca="1" si="305"/>
        <v>0</v>
      </c>
      <c r="CB423" s="33">
        <f t="shared" ca="1" si="306"/>
        <v>0</v>
      </c>
      <c r="CC423" s="33">
        <f t="shared" ca="1" si="307"/>
        <v>0</v>
      </c>
      <c r="CD423" s="33">
        <f t="shared" ca="1" si="308"/>
        <v>0</v>
      </c>
      <c r="CE423" s="34">
        <f t="shared" ca="1" si="309"/>
        <v>0</v>
      </c>
      <c r="CG423" s="33">
        <f t="shared" ca="1" si="311"/>
        <v>1</v>
      </c>
      <c r="CH423" s="7"/>
      <c r="CJ423" s="34">
        <f t="shared" ca="1" si="310"/>
        <v>39</v>
      </c>
    </row>
    <row r="424" spans="1:88" x14ac:dyDescent="0.25">
      <c r="A424" s="1">
        <f t="shared" ca="1" si="281"/>
        <v>1</v>
      </c>
      <c r="B424" s="1" t="str">
        <f t="shared" ca="1" si="282"/>
        <v>Men</v>
      </c>
      <c r="C424" s="1">
        <f t="shared" ca="1" si="283"/>
        <v>30</v>
      </c>
      <c r="D424" s="1">
        <f t="shared" ca="1" si="284"/>
        <v>2</v>
      </c>
      <c r="E424" s="1" t="str">
        <f t="shared" ca="1" si="285"/>
        <v>Construction</v>
      </c>
      <c r="F424" s="1">
        <f t="shared" ca="1" si="286"/>
        <v>2</v>
      </c>
      <c r="G424" s="1" t="str">
        <f t="shared" ca="1" si="287"/>
        <v>Civil Engineering</v>
      </c>
      <c r="H424" s="1">
        <f t="shared" ca="1" si="288"/>
        <v>0</v>
      </c>
      <c r="I424" s="1">
        <f t="shared" ca="1" si="280"/>
        <v>2</v>
      </c>
      <c r="J424" s="1">
        <f t="shared" ca="1" si="289"/>
        <v>26999</v>
      </c>
      <c r="K424" s="1">
        <f t="shared" ca="1" si="290"/>
        <v>7</v>
      </c>
      <c r="L424" s="1" t="str">
        <f t="shared" ca="1" si="291"/>
        <v>Tank Road</v>
      </c>
      <c r="M424" s="1">
        <f t="shared" ca="1" si="317"/>
        <v>161994</v>
      </c>
      <c r="N424" s="1">
        <f t="shared" ca="1" si="292"/>
        <v>104344.51000774387</v>
      </c>
      <c r="O424" s="1">
        <f t="shared" ca="1" si="318"/>
        <v>17539.995402357967</v>
      </c>
      <c r="P424" s="1">
        <f t="shared" ca="1" si="293"/>
        <v>15826</v>
      </c>
      <c r="Q424" s="1">
        <f t="shared" ca="1" si="319"/>
        <v>8654.0405950527074</v>
      </c>
      <c r="R424">
        <f t="shared" ca="1" si="320"/>
        <v>34482.637712491458</v>
      </c>
      <c r="S424" s="1">
        <f t="shared" ca="1" si="321"/>
        <v>214016.63311484945</v>
      </c>
      <c r="T424" s="1">
        <f t="shared" ca="1" si="322"/>
        <v>128824.55060279657</v>
      </c>
      <c r="U424" s="1">
        <f t="shared" ca="1" si="323"/>
        <v>85192.082512052875</v>
      </c>
      <c r="X424" s="33">
        <f t="shared" ca="1" si="295"/>
        <v>0</v>
      </c>
      <c r="Y424" s="33">
        <f t="shared" ca="1" si="296"/>
        <v>1</v>
      </c>
      <c r="Z424" s="33"/>
      <c r="AA424" s="33"/>
      <c r="AO424" s="33">
        <f t="shared" ca="1" si="297"/>
        <v>1</v>
      </c>
      <c r="AP424" s="33">
        <f t="shared" ca="1" si="298"/>
        <v>0</v>
      </c>
      <c r="AQ424" s="33">
        <f t="shared" ca="1" si="299"/>
        <v>0</v>
      </c>
      <c r="AR424" s="33">
        <f t="shared" ca="1" si="300"/>
        <v>0</v>
      </c>
      <c r="AS424" s="33">
        <f t="shared" ca="1" si="301"/>
        <v>0</v>
      </c>
      <c r="AT424" s="34">
        <f t="shared" ca="1" si="302"/>
        <v>0</v>
      </c>
      <c r="AU424" s="33"/>
      <c r="AV424" s="1"/>
      <c r="AW424" s="1"/>
      <c r="AX424" s="1"/>
      <c r="AY424" s="1"/>
      <c r="AZ424" s="1"/>
      <c r="BD424" s="34">
        <f ca="1">Table1[[#This Row],[Car Value]]/Table1[[#This Row],[Cars]]</f>
        <v>8769.9977011789833</v>
      </c>
      <c r="BG424" s="34">
        <f t="shared" ca="1" si="303"/>
        <v>0</v>
      </c>
      <c r="BN424" s="16">
        <f ca="1">Table1[[#This Row],[Mortage Value]]/Table1[[#This Row],[Value of House]]</f>
        <v>0.64412577013805372</v>
      </c>
      <c r="BO424" s="1">
        <f t="shared" ca="1" si="294"/>
        <v>0</v>
      </c>
      <c r="BP424" s="1"/>
      <c r="BS424" s="33">
        <f t="shared" ca="1" si="312"/>
        <v>0</v>
      </c>
      <c r="BT424" s="33">
        <f t="shared" ca="1" si="313"/>
        <v>0</v>
      </c>
      <c r="BU424" s="33">
        <f t="shared" ca="1" si="314"/>
        <v>0</v>
      </c>
      <c r="BV424" s="33">
        <f t="shared" ca="1" si="324"/>
        <v>0</v>
      </c>
      <c r="BW424" s="33">
        <f t="shared" ca="1" si="315"/>
        <v>26815</v>
      </c>
      <c r="BX424" s="33">
        <f t="shared" ca="1" si="316"/>
        <v>0</v>
      </c>
      <c r="BZ424" s="33">
        <f t="shared" ca="1" si="304"/>
        <v>26815</v>
      </c>
      <c r="CA424" s="33">
        <f t="shared" ca="1" si="305"/>
        <v>0</v>
      </c>
      <c r="CB424" s="33">
        <f t="shared" ca="1" si="306"/>
        <v>0</v>
      </c>
      <c r="CC424" s="33">
        <f t="shared" ca="1" si="307"/>
        <v>0</v>
      </c>
      <c r="CD424" s="33">
        <f t="shared" ca="1" si="308"/>
        <v>0</v>
      </c>
      <c r="CE424" s="34">
        <f t="shared" ca="1" si="309"/>
        <v>0</v>
      </c>
      <c r="CG424" s="33">
        <f t="shared" ca="1" si="311"/>
        <v>1</v>
      </c>
      <c r="CH424" s="7"/>
      <c r="CJ424" s="34">
        <f t="shared" ca="1" si="310"/>
        <v>32</v>
      </c>
    </row>
    <row r="425" spans="1:88" x14ac:dyDescent="0.25">
      <c r="A425" s="1">
        <f t="shared" ca="1" si="281"/>
        <v>2</v>
      </c>
      <c r="B425" s="1" t="str">
        <f t="shared" ca="1" si="282"/>
        <v>Women</v>
      </c>
      <c r="C425" s="1">
        <f t="shared" ca="1" si="283"/>
        <v>40</v>
      </c>
      <c r="D425" s="1">
        <f t="shared" ca="1" si="284"/>
        <v>1</v>
      </c>
      <c r="E425" s="1" t="str">
        <f t="shared" ca="1" si="285"/>
        <v>Health</v>
      </c>
      <c r="F425" s="1">
        <f t="shared" ca="1" si="286"/>
        <v>6</v>
      </c>
      <c r="G425" s="1" t="str">
        <f t="shared" ca="1" si="287"/>
        <v>Architech</v>
      </c>
      <c r="H425" s="1">
        <f t="shared" ca="1" si="288"/>
        <v>2</v>
      </c>
      <c r="I425" s="1">
        <f t="shared" ca="1" si="280"/>
        <v>1</v>
      </c>
      <c r="J425" s="1">
        <f t="shared" ca="1" si="289"/>
        <v>25652</v>
      </c>
      <c r="K425" s="1">
        <f t="shared" ca="1" si="290"/>
        <v>2</v>
      </c>
      <c r="L425" s="1" t="str">
        <f t="shared" ca="1" si="291"/>
        <v>Tembhipada Road</v>
      </c>
      <c r="M425" s="1">
        <f t="shared" ca="1" si="317"/>
        <v>76956</v>
      </c>
      <c r="N425" s="1">
        <f t="shared" ca="1" si="292"/>
        <v>39244.044786550556</v>
      </c>
      <c r="O425" s="1">
        <f t="shared" ca="1" si="318"/>
        <v>18399.893946156419</v>
      </c>
      <c r="P425" s="1">
        <f t="shared" ca="1" si="293"/>
        <v>3777</v>
      </c>
      <c r="Q425" s="1">
        <f t="shared" ca="1" si="319"/>
        <v>42053.443387060463</v>
      </c>
      <c r="R425">
        <f t="shared" ca="1" si="320"/>
        <v>35812.354490215628</v>
      </c>
      <c r="S425" s="1">
        <f t="shared" ca="1" si="321"/>
        <v>131168.24843637203</v>
      </c>
      <c r="T425" s="1">
        <f t="shared" ca="1" si="322"/>
        <v>85074.488173611026</v>
      </c>
      <c r="U425" s="1">
        <f t="shared" ca="1" si="323"/>
        <v>46093.760262761003</v>
      </c>
      <c r="X425" s="33">
        <f t="shared" ca="1" si="295"/>
        <v>1</v>
      </c>
      <c r="Y425" s="33">
        <f t="shared" ca="1" si="296"/>
        <v>0</v>
      </c>
      <c r="Z425" s="33"/>
      <c r="AA425" s="33"/>
      <c r="AO425" s="33">
        <f t="shared" ca="1" si="297"/>
        <v>0</v>
      </c>
      <c r="AP425" s="33">
        <f t="shared" ca="1" si="298"/>
        <v>0</v>
      </c>
      <c r="AQ425" s="33">
        <f t="shared" ca="1" si="299"/>
        <v>0</v>
      </c>
      <c r="AR425" s="33">
        <f t="shared" ca="1" si="300"/>
        <v>1</v>
      </c>
      <c r="AS425" s="33">
        <f t="shared" ca="1" si="301"/>
        <v>0</v>
      </c>
      <c r="AT425" s="34">
        <f t="shared" ca="1" si="302"/>
        <v>0</v>
      </c>
      <c r="AU425" s="33"/>
      <c r="AV425" s="1"/>
      <c r="AW425" s="1"/>
      <c r="AX425" s="1"/>
      <c r="AY425" s="1"/>
      <c r="AZ425" s="1"/>
      <c r="BD425" s="34">
        <f ca="1">Table1[[#This Row],[Car Value]]/Table1[[#This Row],[Cars]]</f>
        <v>18399.893946156419</v>
      </c>
      <c r="BG425" s="34">
        <f t="shared" ca="1" si="303"/>
        <v>0</v>
      </c>
      <c r="BN425" s="16">
        <f ca="1">Table1[[#This Row],[Mortage Value]]/Table1[[#This Row],[Value of House]]</f>
        <v>0.50995432177543731</v>
      </c>
      <c r="BO425" s="1">
        <f t="shared" ca="1" si="294"/>
        <v>0</v>
      </c>
      <c r="BP425" s="1"/>
      <c r="BS425" s="33">
        <f t="shared" ca="1" si="312"/>
        <v>0</v>
      </c>
      <c r="BT425" s="33">
        <f t="shared" ca="1" si="313"/>
        <v>26999</v>
      </c>
      <c r="BU425" s="33">
        <f t="shared" ca="1" si="314"/>
        <v>0</v>
      </c>
      <c r="BV425" s="33">
        <f t="shared" ca="1" si="324"/>
        <v>0</v>
      </c>
      <c r="BW425" s="33">
        <f t="shared" ca="1" si="315"/>
        <v>0</v>
      </c>
      <c r="BX425" s="33">
        <f t="shared" ca="1" si="316"/>
        <v>0</v>
      </c>
      <c r="BZ425" s="33">
        <f t="shared" ca="1" si="304"/>
        <v>0</v>
      </c>
      <c r="CA425" s="33">
        <f t="shared" ca="1" si="305"/>
        <v>0</v>
      </c>
      <c r="CB425" s="33">
        <f t="shared" ca="1" si="306"/>
        <v>0</v>
      </c>
      <c r="CC425" s="33">
        <f t="shared" ca="1" si="307"/>
        <v>26999</v>
      </c>
      <c r="CD425" s="33">
        <f t="shared" ca="1" si="308"/>
        <v>0</v>
      </c>
      <c r="CE425" s="34">
        <f t="shared" ca="1" si="309"/>
        <v>0</v>
      </c>
      <c r="CG425" s="33">
        <f t="shared" ca="1" si="311"/>
        <v>1</v>
      </c>
      <c r="CH425" s="7"/>
      <c r="CJ425" s="34">
        <f t="shared" ca="1" si="310"/>
        <v>37</v>
      </c>
    </row>
    <row r="426" spans="1:88" x14ac:dyDescent="0.25">
      <c r="A426" s="1">
        <f t="shared" ca="1" si="281"/>
        <v>1</v>
      </c>
      <c r="B426" s="1" t="str">
        <f t="shared" ca="1" si="282"/>
        <v>Men</v>
      </c>
      <c r="C426" s="1">
        <f t="shared" ca="1" si="283"/>
        <v>36</v>
      </c>
      <c r="D426" s="1">
        <f t="shared" ca="1" si="284"/>
        <v>5</v>
      </c>
      <c r="E426" s="1" t="str">
        <f t="shared" ca="1" si="285"/>
        <v xml:space="preserve">General work </v>
      </c>
      <c r="F426" s="1">
        <f t="shared" ca="1" si="286"/>
        <v>4</v>
      </c>
      <c r="G426" s="1" t="str">
        <f t="shared" ca="1" si="287"/>
        <v>IT Engineering</v>
      </c>
      <c r="H426" s="1">
        <f t="shared" ca="1" si="288"/>
        <v>3</v>
      </c>
      <c r="I426" s="1">
        <f t="shared" ca="1" si="280"/>
        <v>2</v>
      </c>
      <c r="J426" s="1">
        <f t="shared" ca="1" si="289"/>
        <v>24919</v>
      </c>
      <c r="K426" s="1">
        <f t="shared" ca="1" si="290"/>
        <v>1</v>
      </c>
      <c r="L426" s="1" t="str">
        <f t="shared" ca="1" si="291"/>
        <v>Ganesh Nagar</v>
      </c>
      <c r="M426" s="1">
        <f t="shared" ca="1" si="317"/>
        <v>149514</v>
      </c>
      <c r="N426" s="1">
        <f t="shared" ca="1" si="292"/>
        <v>46274.312459209403</v>
      </c>
      <c r="O426" s="1">
        <f t="shared" ca="1" si="318"/>
        <v>18017.946716163013</v>
      </c>
      <c r="P426" s="1">
        <f t="shared" ca="1" si="293"/>
        <v>1696</v>
      </c>
      <c r="Q426" s="1">
        <f t="shared" ca="1" si="319"/>
        <v>22084.739726056599</v>
      </c>
      <c r="R426">
        <f t="shared" ca="1" si="320"/>
        <v>37318.562688270831</v>
      </c>
      <c r="S426" s="1">
        <f t="shared" ca="1" si="321"/>
        <v>204850.50940443383</v>
      </c>
      <c r="T426" s="1">
        <f t="shared" ca="1" si="322"/>
        <v>70055.052185266002</v>
      </c>
      <c r="U426" s="1">
        <f t="shared" ca="1" si="323"/>
        <v>134795.45721916785</v>
      </c>
      <c r="X426" s="33">
        <f t="shared" ca="1" si="295"/>
        <v>0</v>
      </c>
      <c r="Y426" s="33">
        <f t="shared" ca="1" si="296"/>
        <v>1</v>
      </c>
      <c r="Z426" s="33"/>
      <c r="AA426" s="33"/>
      <c r="AO426" s="33">
        <f t="shared" ca="1" si="297"/>
        <v>0</v>
      </c>
      <c r="AP426" s="33">
        <f t="shared" ca="1" si="298"/>
        <v>0</v>
      </c>
      <c r="AQ426" s="33">
        <f t="shared" ca="1" si="299"/>
        <v>1</v>
      </c>
      <c r="AR426" s="33">
        <f t="shared" ca="1" si="300"/>
        <v>0</v>
      </c>
      <c r="AS426" s="33">
        <f t="shared" ca="1" si="301"/>
        <v>0</v>
      </c>
      <c r="AT426" s="34">
        <f t="shared" ca="1" si="302"/>
        <v>0</v>
      </c>
      <c r="AU426" s="33"/>
      <c r="AV426" s="1"/>
      <c r="AW426" s="1"/>
      <c r="AX426" s="1"/>
      <c r="AY426" s="1"/>
      <c r="AZ426" s="1"/>
      <c r="BD426" s="34">
        <f ca="1">Table1[[#This Row],[Car Value]]/Table1[[#This Row],[Cars]]</f>
        <v>9008.9733580815064</v>
      </c>
      <c r="BG426" s="34">
        <f t="shared" ca="1" si="303"/>
        <v>0</v>
      </c>
      <c r="BN426" s="16">
        <f ca="1">Table1[[#This Row],[Mortage Value]]/Table1[[#This Row],[Value of House]]</f>
        <v>0.30949819053205319</v>
      </c>
      <c r="BO426" s="1">
        <f t="shared" ca="1" si="294"/>
        <v>0</v>
      </c>
      <c r="BP426" s="1"/>
      <c r="BS426" s="33">
        <f t="shared" ca="1" si="312"/>
        <v>0</v>
      </c>
      <c r="BT426" s="33">
        <f t="shared" ca="1" si="313"/>
        <v>0</v>
      </c>
      <c r="BU426" s="33">
        <f t="shared" ca="1" si="314"/>
        <v>0</v>
      </c>
      <c r="BV426" s="33">
        <f t="shared" ca="1" si="324"/>
        <v>0</v>
      </c>
      <c r="BW426" s="33">
        <f t="shared" ca="1" si="315"/>
        <v>0</v>
      </c>
      <c r="BX426" s="33">
        <f t="shared" ca="1" si="316"/>
        <v>0</v>
      </c>
      <c r="BZ426" s="33">
        <f t="shared" ca="1" si="304"/>
        <v>0</v>
      </c>
      <c r="CA426" s="33">
        <f t="shared" ca="1" si="305"/>
        <v>0</v>
      </c>
      <c r="CB426" s="33">
        <f t="shared" ca="1" si="306"/>
        <v>25652</v>
      </c>
      <c r="CC426" s="33">
        <f t="shared" ca="1" si="307"/>
        <v>0</v>
      </c>
      <c r="CD426" s="33">
        <f t="shared" ca="1" si="308"/>
        <v>0</v>
      </c>
      <c r="CE426" s="34">
        <f t="shared" ca="1" si="309"/>
        <v>0</v>
      </c>
      <c r="CG426" s="33">
        <f t="shared" ca="1" si="311"/>
        <v>1</v>
      </c>
      <c r="CH426" s="7"/>
      <c r="CJ426" s="34">
        <f t="shared" ca="1" si="310"/>
        <v>30</v>
      </c>
    </row>
    <row r="427" spans="1:88" x14ac:dyDescent="0.25">
      <c r="A427" s="1">
        <f t="shared" ca="1" si="281"/>
        <v>1</v>
      </c>
      <c r="B427" s="1" t="str">
        <f t="shared" ca="1" si="282"/>
        <v>Men</v>
      </c>
      <c r="C427" s="1">
        <f t="shared" ca="1" si="283"/>
        <v>43</v>
      </c>
      <c r="D427" s="1">
        <f t="shared" ca="1" si="284"/>
        <v>5</v>
      </c>
      <c r="E427" s="1" t="str">
        <f t="shared" ca="1" si="285"/>
        <v xml:space="preserve">General work </v>
      </c>
      <c r="F427" s="1">
        <f t="shared" ca="1" si="286"/>
        <v>1</v>
      </c>
      <c r="G427" s="1" t="str">
        <f t="shared" ca="1" si="287"/>
        <v>Doctor</v>
      </c>
      <c r="H427" s="1">
        <f t="shared" ca="1" si="288"/>
        <v>0</v>
      </c>
      <c r="I427" s="1">
        <f t="shared" ca="1" si="280"/>
        <v>2</v>
      </c>
      <c r="J427" s="1">
        <f t="shared" ca="1" si="289"/>
        <v>20112</v>
      </c>
      <c r="K427" s="1">
        <f t="shared" ca="1" si="290"/>
        <v>6</v>
      </c>
      <c r="L427" s="1" t="str">
        <f t="shared" ca="1" si="291"/>
        <v>Bhandup Station road</v>
      </c>
      <c r="M427" s="1">
        <f t="shared" ca="1" si="317"/>
        <v>60336</v>
      </c>
      <c r="N427" s="1">
        <f t="shared" ca="1" si="292"/>
        <v>24950.101427932768</v>
      </c>
      <c r="O427" s="1">
        <f t="shared" ca="1" si="318"/>
        <v>26350.294633518282</v>
      </c>
      <c r="P427" s="1">
        <f t="shared" ca="1" si="293"/>
        <v>4713</v>
      </c>
      <c r="Q427" s="1">
        <f t="shared" ca="1" si="319"/>
        <v>31101.633626091876</v>
      </c>
      <c r="R427">
        <f t="shared" ca="1" si="320"/>
        <v>6682.600774335714</v>
      </c>
      <c r="S427" s="1">
        <f t="shared" ca="1" si="321"/>
        <v>93368.895407853997</v>
      </c>
      <c r="T427" s="1">
        <f t="shared" ca="1" si="322"/>
        <v>60764.735054024641</v>
      </c>
      <c r="U427" s="1">
        <f t="shared" ca="1" si="323"/>
        <v>32604.160353829357</v>
      </c>
      <c r="X427" s="33">
        <f t="shared" ca="1" si="295"/>
        <v>1</v>
      </c>
      <c r="Y427" s="33">
        <f t="shared" ca="1" si="296"/>
        <v>0</v>
      </c>
      <c r="Z427" s="33"/>
      <c r="AA427" s="33"/>
      <c r="AO427" s="33">
        <f t="shared" ca="1" si="297"/>
        <v>0</v>
      </c>
      <c r="AP427" s="33">
        <f t="shared" ca="1" si="298"/>
        <v>0</v>
      </c>
      <c r="AQ427" s="33">
        <f t="shared" ca="1" si="299"/>
        <v>0</v>
      </c>
      <c r="AR427" s="33">
        <f t="shared" ca="1" si="300"/>
        <v>0</v>
      </c>
      <c r="AS427" s="33">
        <f t="shared" ca="1" si="301"/>
        <v>0</v>
      </c>
      <c r="AT427" s="34">
        <f t="shared" ca="1" si="302"/>
        <v>0</v>
      </c>
      <c r="AU427" s="33"/>
      <c r="AV427" s="1"/>
      <c r="AW427" s="1"/>
      <c r="AX427" s="1"/>
      <c r="AY427" s="1"/>
      <c r="AZ427" s="1"/>
      <c r="BD427" s="34">
        <f ca="1">Table1[[#This Row],[Car Value]]/Table1[[#This Row],[Cars]]</f>
        <v>13175.147316759141</v>
      </c>
      <c r="BG427" s="34">
        <f t="shared" ca="1" si="303"/>
        <v>0</v>
      </c>
      <c r="BN427" s="16">
        <f ca="1">Table1[[#This Row],[Mortage Value]]/Table1[[#This Row],[Value of House]]</f>
        <v>0.41351931563134392</v>
      </c>
      <c r="BO427" s="1">
        <f t="shared" ca="1" si="294"/>
        <v>0</v>
      </c>
      <c r="BP427" s="1"/>
      <c r="BS427" s="33">
        <f t="shared" ca="1" si="312"/>
        <v>24919</v>
      </c>
      <c r="BT427" s="33">
        <f t="shared" ca="1" si="313"/>
        <v>0</v>
      </c>
      <c r="BU427" s="33">
        <f t="shared" ca="1" si="314"/>
        <v>0</v>
      </c>
      <c r="BV427" s="33">
        <f t="shared" ca="1" si="324"/>
        <v>0</v>
      </c>
      <c r="BW427" s="33">
        <f t="shared" ca="1" si="315"/>
        <v>0</v>
      </c>
      <c r="BX427" s="33">
        <f t="shared" ca="1" si="316"/>
        <v>0</v>
      </c>
      <c r="BZ427" s="33">
        <f t="shared" ca="1" si="304"/>
        <v>0</v>
      </c>
      <c r="CA427" s="33">
        <f t="shared" ca="1" si="305"/>
        <v>0</v>
      </c>
      <c r="CB427" s="33">
        <f t="shared" ca="1" si="306"/>
        <v>0</v>
      </c>
      <c r="CC427" s="33">
        <f t="shared" ca="1" si="307"/>
        <v>0</v>
      </c>
      <c r="CD427" s="33">
        <f t="shared" ca="1" si="308"/>
        <v>0</v>
      </c>
      <c r="CE427" s="34">
        <f t="shared" ca="1" si="309"/>
        <v>0</v>
      </c>
      <c r="CG427" s="33">
        <f t="shared" ca="1" si="311"/>
        <v>1</v>
      </c>
      <c r="CH427" s="7"/>
      <c r="CJ427" s="34">
        <f t="shared" ca="1" si="310"/>
        <v>40</v>
      </c>
    </row>
    <row r="428" spans="1:88" x14ac:dyDescent="0.25">
      <c r="A428" s="1">
        <f t="shared" ca="1" si="281"/>
        <v>1</v>
      </c>
      <c r="B428" s="1" t="str">
        <f t="shared" ca="1" si="282"/>
        <v>Men</v>
      </c>
      <c r="C428" s="1">
        <f t="shared" ca="1" si="283"/>
        <v>41</v>
      </c>
      <c r="D428" s="1">
        <f t="shared" ca="1" si="284"/>
        <v>5</v>
      </c>
      <c r="E428" s="1" t="str">
        <f t="shared" ca="1" si="285"/>
        <v xml:space="preserve">General work </v>
      </c>
      <c r="F428" s="1">
        <f t="shared" ca="1" si="286"/>
        <v>1</v>
      </c>
      <c r="G428" s="1" t="str">
        <f t="shared" ca="1" si="287"/>
        <v>Doctor</v>
      </c>
      <c r="H428" s="1">
        <f t="shared" ca="1" si="288"/>
        <v>3</v>
      </c>
      <c r="I428" s="1">
        <f t="shared" ca="1" si="280"/>
        <v>1</v>
      </c>
      <c r="J428" s="1">
        <f t="shared" ca="1" si="289"/>
        <v>22408</v>
      </c>
      <c r="K428" s="1">
        <f t="shared" ca="1" si="290"/>
        <v>3</v>
      </c>
      <c r="L428" s="1" t="str">
        <f t="shared" ca="1" si="291"/>
        <v>Nardas Nagar</v>
      </c>
      <c r="M428" s="1">
        <f t="shared" ca="1" si="317"/>
        <v>134448</v>
      </c>
      <c r="N428" s="1">
        <f t="shared" ca="1" si="292"/>
        <v>92663.079541765386</v>
      </c>
      <c r="O428" s="1">
        <f t="shared" ca="1" si="318"/>
        <v>15492.497714458803</v>
      </c>
      <c r="P428" s="1">
        <f t="shared" ca="1" si="293"/>
        <v>15012</v>
      </c>
      <c r="Q428" s="1">
        <f t="shared" ca="1" si="319"/>
        <v>24499.572383911825</v>
      </c>
      <c r="R428">
        <f t="shared" ca="1" si="320"/>
        <v>12545.326888233934</v>
      </c>
      <c r="S428" s="1">
        <f t="shared" ca="1" si="321"/>
        <v>162485.82460269274</v>
      </c>
      <c r="T428" s="1">
        <f t="shared" ca="1" si="322"/>
        <v>132174.6519256772</v>
      </c>
      <c r="U428" s="1">
        <f t="shared" ca="1" si="323"/>
        <v>30311.172677015536</v>
      </c>
      <c r="X428" s="33">
        <f t="shared" ca="1" si="295"/>
        <v>1</v>
      </c>
      <c r="Y428" s="33">
        <f t="shared" ca="1" si="296"/>
        <v>0</v>
      </c>
      <c r="Z428" s="33"/>
      <c r="AA428" s="33"/>
      <c r="AO428" s="33">
        <f t="shared" ca="1" si="297"/>
        <v>0</v>
      </c>
      <c r="AP428" s="33">
        <f t="shared" ca="1" si="298"/>
        <v>0</v>
      </c>
      <c r="AQ428" s="33">
        <f t="shared" ca="1" si="299"/>
        <v>0</v>
      </c>
      <c r="AR428" s="33">
        <f t="shared" ca="1" si="300"/>
        <v>0</v>
      </c>
      <c r="AS428" s="33">
        <f t="shared" ca="1" si="301"/>
        <v>0</v>
      </c>
      <c r="AT428" s="34">
        <f t="shared" ca="1" si="302"/>
        <v>0</v>
      </c>
      <c r="AU428" s="33"/>
      <c r="AV428" s="1"/>
      <c r="AW428" s="1"/>
      <c r="AX428" s="1"/>
      <c r="AY428" s="1"/>
      <c r="AZ428" s="1"/>
      <c r="BD428" s="34">
        <f ca="1">Table1[[#This Row],[Car Value]]/Table1[[#This Row],[Cars]]</f>
        <v>15492.497714458803</v>
      </c>
      <c r="BG428" s="34">
        <f t="shared" ca="1" si="303"/>
        <v>0</v>
      </c>
      <c r="BN428" s="16">
        <f ca="1">Table1[[#This Row],[Mortage Value]]/Table1[[#This Row],[Value of House]]</f>
        <v>0.68921129017735772</v>
      </c>
      <c r="BO428" s="1">
        <f t="shared" ca="1" si="294"/>
        <v>0</v>
      </c>
      <c r="BP428" s="1"/>
      <c r="BS428" s="33">
        <f t="shared" ca="1" si="312"/>
        <v>0</v>
      </c>
      <c r="BT428" s="33">
        <f t="shared" ca="1" si="313"/>
        <v>0</v>
      </c>
      <c r="BU428" s="33">
        <f t="shared" ca="1" si="314"/>
        <v>0</v>
      </c>
      <c r="BV428" s="33">
        <f t="shared" ca="1" si="324"/>
        <v>20112</v>
      </c>
      <c r="BW428" s="33">
        <f t="shared" ca="1" si="315"/>
        <v>0</v>
      </c>
      <c r="BX428" s="33">
        <f t="shared" ca="1" si="316"/>
        <v>0</v>
      </c>
      <c r="BZ428" s="33">
        <f t="shared" ca="1" si="304"/>
        <v>0</v>
      </c>
      <c r="CA428" s="33">
        <f t="shared" ca="1" si="305"/>
        <v>0</v>
      </c>
      <c r="CB428" s="33">
        <f t="shared" ca="1" si="306"/>
        <v>0</v>
      </c>
      <c r="CC428" s="33">
        <f t="shared" ca="1" si="307"/>
        <v>0</v>
      </c>
      <c r="CD428" s="33">
        <f t="shared" ca="1" si="308"/>
        <v>0</v>
      </c>
      <c r="CE428" s="34">
        <f t="shared" ca="1" si="309"/>
        <v>0</v>
      </c>
      <c r="CG428" s="33">
        <f t="shared" ca="1" si="311"/>
        <v>1</v>
      </c>
      <c r="CH428" s="7"/>
      <c r="CJ428" s="34">
        <f t="shared" ca="1" si="310"/>
        <v>36</v>
      </c>
    </row>
    <row r="429" spans="1:88" x14ac:dyDescent="0.25">
      <c r="A429" s="1">
        <f t="shared" ca="1" si="281"/>
        <v>2</v>
      </c>
      <c r="B429" s="1" t="str">
        <f t="shared" ca="1" si="282"/>
        <v>Women</v>
      </c>
      <c r="C429" s="1">
        <f t="shared" ca="1" si="283"/>
        <v>42</v>
      </c>
      <c r="D429" s="1">
        <f t="shared" ca="1" si="284"/>
        <v>6</v>
      </c>
      <c r="E429" s="1" t="str">
        <f t="shared" ca="1" si="285"/>
        <v>Architecture</v>
      </c>
      <c r="F429" s="1">
        <f t="shared" ca="1" si="286"/>
        <v>1</v>
      </c>
      <c r="G429" s="1" t="str">
        <f t="shared" ca="1" si="287"/>
        <v>Doctor</v>
      </c>
      <c r="H429" s="1">
        <f t="shared" ca="1" si="288"/>
        <v>1</v>
      </c>
      <c r="I429" s="1">
        <f t="shared" ca="1" si="280"/>
        <v>1</v>
      </c>
      <c r="J429" s="1">
        <f t="shared" ca="1" si="289"/>
        <v>29448</v>
      </c>
      <c r="K429" s="1">
        <f t="shared" ca="1" si="290"/>
        <v>7</v>
      </c>
      <c r="L429" s="1" t="str">
        <f t="shared" ca="1" si="291"/>
        <v>Tank Road</v>
      </c>
      <c r="M429" s="1">
        <f t="shared" ca="1" si="317"/>
        <v>147240</v>
      </c>
      <c r="N429" s="1">
        <f t="shared" ca="1" si="292"/>
        <v>26768.907230326229</v>
      </c>
      <c r="O429" s="1">
        <f t="shared" ca="1" si="318"/>
        <v>7516.0402402337641</v>
      </c>
      <c r="P429" s="1">
        <f t="shared" ca="1" si="293"/>
        <v>4650</v>
      </c>
      <c r="Q429" s="1">
        <f t="shared" ca="1" si="319"/>
        <v>47165.585982126344</v>
      </c>
      <c r="R429">
        <f t="shared" ca="1" si="320"/>
        <v>6701.7682586301125</v>
      </c>
      <c r="S429" s="1">
        <f t="shared" ca="1" si="321"/>
        <v>161457.80849886389</v>
      </c>
      <c r="T429" s="1">
        <f t="shared" ca="1" si="322"/>
        <v>78584.493212452566</v>
      </c>
      <c r="U429" s="1">
        <f t="shared" ca="1" si="323"/>
        <v>82873.315286411322</v>
      </c>
      <c r="X429" s="33">
        <f t="shared" ca="1" si="295"/>
        <v>1</v>
      </c>
      <c r="Y429" s="33">
        <f t="shared" ca="1" si="296"/>
        <v>0</v>
      </c>
      <c r="Z429" s="33"/>
      <c r="AA429" s="33"/>
      <c r="AO429" s="33">
        <f t="shared" ca="1" si="297"/>
        <v>0</v>
      </c>
      <c r="AP429" s="33">
        <f t="shared" ca="1" si="298"/>
        <v>0</v>
      </c>
      <c r="AQ429" s="33">
        <f t="shared" ca="1" si="299"/>
        <v>0</v>
      </c>
      <c r="AR429" s="33">
        <f t="shared" ca="1" si="300"/>
        <v>0</v>
      </c>
      <c r="AS429" s="33">
        <f t="shared" ca="1" si="301"/>
        <v>0</v>
      </c>
      <c r="AT429" s="34">
        <f t="shared" ca="1" si="302"/>
        <v>0</v>
      </c>
      <c r="AU429" s="33"/>
      <c r="AV429" s="1"/>
      <c r="AW429" s="1"/>
      <c r="AX429" s="1"/>
      <c r="AY429" s="1"/>
      <c r="AZ429" s="1"/>
      <c r="BD429" s="34">
        <f ca="1">Table1[[#This Row],[Car Value]]/Table1[[#This Row],[Cars]]</f>
        <v>7516.0402402337641</v>
      </c>
      <c r="BG429" s="34">
        <f t="shared" ca="1" si="303"/>
        <v>0</v>
      </c>
      <c r="BN429" s="16">
        <f ca="1">Table1[[#This Row],[Mortage Value]]/Table1[[#This Row],[Value of House]]</f>
        <v>0.18180458591636939</v>
      </c>
      <c r="BO429" s="1">
        <f t="shared" ca="1" si="294"/>
        <v>1</v>
      </c>
      <c r="BP429" s="1"/>
      <c r="BS429" s="33">
        <f t="shared" ca="1" si="312"/>
        <v>0</v>
      </c>
      <c r="BT429" s="33">
        <f t="shared" ca="1" si="313"/>
        <v>0</v>
      </c>
      <c r="BU429" s="33">
        <f t="shared" ca="1" si="314"/>
        <v>0</v>
      </c>
      <c r="BV429" s="33">
        <f t="shared" ca="1" si="324"/>
        <v>0</v>
      </c>
      <c r="BW429" s="33">
        <f t="shared" ca="1" si="315"/>
        <v>0</v>
      </c>
      <c r="BX429" s="33">
        <f t="shared" ca="1" si="316"/>
        <v>22408</v>
      </c>
      <c r="BZ429" s="33">
        <f t="shared" ca="1" si="304"/>
        <v>0</v>
      </c>
      <c r="CA429" s="33">
        <f t="shared" ca="1" si="305"/>
        <v>0</v>
      </c>
      <c r="CB429" s="33">
        <f t="shared" ca="1" si="306"/>
        <v>0</v>
      </c>
      <c r="CC429" s="33">
        <f t="shared" ca="1" si="307"/>
        <v>0</v>
      </c>
      <c r="CD429" s="33">
        <f t="shared" ca="1" si="308"/>
        <v>0</v>
      </c>
      <c r="CE429" s="34">
        <f t="shared" ca="1" si="309"/>
        <v>0</v>
      </c>
      <c r="CG429" s="33">
        <f t="shared" ca="1" si="311"/>
        <v>1</v>
      </c>
      <c r="CH429" s="7"/>
      <c r="CJ429" s="34">
        <f t="shared" ca="1" si="310"/>
        <v>43</v>
      </c>
    </row>
    <row r="430" spans="1:88" x14ac:dyDescent="0.25">
      <c r="A430" s="1">
        <f t="shared" ca="1" si="281"/>
        <v>2</v>
      </c>
      <c r="B430" s="1" t="str">
        <f t="shared" ca="1" si="282"/>
        <v>Women</v>
      </c>
      <c r="C430" s="1">
        <f t="shared" ca="1" si="283"/>
        <v>42</v>
      </c>
      <c r="D430" s="1">
        <f t="shared" ca="1" si="284"/>
        <v>2</v>
      </c>
      <c r="E430" s="1" t="str">
        <f t="shared" ca="1" si="285"/>
        <v>Construction</v>
      </c>
      <c r="F430" s="1">
        <f t="shared" ca="1" si="286"/>
        <v>5</v>
      </c>
      <c r="G430" s="1" t="str">
        <f t="shared" ca="1" si="287"/>
        <v>Other</v>
      </c>
      <c r="H430" s="1">
        <f t="shared" ca="1" si="288"/>
        <v>0</v>
      </c>
      <c r="I430" s="1">
        <f t="shared" ca="1" si="280"/>
        <v>2</v>
      </c>
      <c r="J430" s="1">
        <f t="shared" ca="1" si="289"/>
        <v>22219</v>
      </c>
      <c r="K430" s="1">
        <f t="shared" ca="1" si="290"/>
        <v>5</v>
      </c>
      <c r="L430" s="1" t="str">
        <f t="shared" ca="1" si="291"/>
        <v>Shivaji Talao</v>
      </c>
      <c r="M430" s="1">
        <f t="shared" ca="1" si="317"/>
        <v>66657</v>
      </c>
      <c r="N430" s="1">
        <f t="shared" ca="1" si="292"/>
        <v>50888.912635031164</v>
      </c>
      <c r="O430" s="1">
        <f t="shared" ca="1" si="318"/>
        <v>16712.930447626397</v>
      </c>
      <c r="P430" s="1">
        <f t="shared" ca="1" si="293"/>
        <v>833</v>
      </c>
      <c r="Q430" s="1">
        <f t="shared" ca="1" si="319"/>
        <v>22785.688802240551</v>
      </c>
      <c r="R430">
        <f t="shared" ca="1" si="320"/>
        <v>14338.671139028978</v>
      </c>
      <c r="S430" s="1">
        <f t="shared" ca="1" si="321"/>
        <v>97708.601586655364</v>
      </c>
      <c r="T430" s="1">
        <f t="shared" ca="1" si="322"/>
        <v>74507.601437271718</v>
      </c>
      <c r="U430" s="1">
        <f t="shared" ca="1" si="323"/>
        <v>23201.000149383646</v>
      </c>
      <c r="X430" s="33">
        <f t="shared" ca="1" si="295"/>
        <v>0</v>
      </c>
      <c r="Y430" s="33">
        <f t="shared" ca="1" si="296"/>
        <v>1</v>
      </c>
      <c r="Z430" s="33"/>
      <c r="AA430" s="33"/>
      <c r="AO430" s="33">
        <f t="shared" ca="1" si="297"/>
        <v>0</v>
      </c>
      <c r="AP430" s="33">
        <f t="shared" ca="1" si="298"/>
        <v>0</v>
      </c>
      <c r="AQ430" s="33">
        <f t="shared" ca="1" si="299"/>
        <v>0</v>
      </c>
      <c r="AR430" s="33">
        <f t="shared" ca="1" si="300"/>
        <v>0</v>
      </c>
      <c r="AS430" s="33">
        <f t="shared" ca="1" si="301"/>
        <v>1</v>
      </c>
      <c r="AT430" s="34">
        <f t="shared" ca="1" si="302"/>
        <v>0</v>
      </c>
      <c r="AU430" s="33"/>
      <c r="AV430" s="1"/>
      <c r="AW430" s="1"/>
      <c r="AX430" s="1"/>
      <c r="AY430" s="1"/>
      <c r="AZ430" s="1"/>
      <c r="BD430" s="34">
        <f ca="1">Table1[[#This Row],[Car Value]]/Table1[[#This Row],[Cars]]</f>
        <v>8356.4652238131985</v>
      </c>
      <c r="BG430" s="34">
        <f t="shared" ca="1" si="303"/>
        <v>0</v>
      </c>
      <c r="BN430" s="16">
        <f ca="1">Table1[[#This Row],[Mortage Value]]/Table1[[#This Row],[Value of House]]</f>
        <v>0.76344438896186695</v>
      </c>
      <c r="BO430" s="1">
        <f t="shared" ca="1" si="294"/>
        <v>0</v>
      </c>
      <c r="BP430" s="1"/>
      <c r="BS430" s="33">
        <f t="shared" ca="1" si="312"/>
        <v>0</v>
      </c>
      <c r="BT430" s="33">
        <f t="shared" ca="1" si="313"/>
        <v>29448</v>
      </c>
      <c r="BU430" s="33">
        <f t="shared" ca="1" si="314"/>
        <v>0</v>
      </c>
      <c r="BV430" s="33">
        <f t="shared" ca="1" si="324"/>
        <v>0</v>
      </c>
      <c r="BW430" s="33">
        <f t="shared" ca="1" si="315"/>
        <v>0</v>
      </c>
      <c r="BX430" s="33">
        <f t="shared" ca="1" si="316"/>
        <v>0</v>
      </c>
      <c r="BZ430" s="33">
        <f t="shared" ca="1" si="304"/>
        <v>0</v>
      </c>
      <c r="CA430" s="33">
        <f t="shared" ca="1" si="305"/>
        <v>0</v>
      </c>
      <c r="CB430" s="33">
        <f t="shared" ca="1" si="306"/>
        <v>0</v>
      </c>
      <c r="CC430" s="33">
        <f t="shared" ca="1" si="307"/>
        <v>0</v>
      </c>
      <c r="CD430" s="33">
        <f t="shared" ca="1" si="308"/>
        <v>29448</v>
      </c>
      <c r="CE430" s="34">
        <f t="shared" ca="1" si="309"/>
        <v>0</v>
      </c>
      <c r="CG430" s="33">
        <f t="shared" ca="1" si="311"/>
        <v>1</v>
      </c>
      <c r="CH430" s="7"/>
      <c r="CJ430" s="34">
        <f t="shared" ca="1" si="310"/>
        <v>41</v>
      </c>
    </row>
    <row r="431" spans="1:88" x14ac:dyDescent="0.25">
      <c r="A431" s="1">
        <f t="shared" ca="1" si="281"/>
        <v>2</v>
      </c>
      <c r="B431" s="1" t="str">
        <f t="shared" ca="1" si="282"/>
        <v>Women</v>
      </c>
      <c r="C431" s="1">
        <f t="shared" ca="1" si="283"/>
        <v>36</v>
      </c>
      <c r="D431" s="1">
        <f t="shared" ca="1" si="284"/>
        <v>2</v>
      </c>
      <c r="E431" s="1" t="str">
        <f t="shared" ca="1" si="285"/>
        <v>Construction</v>
      </c>
      <c r="F431" s="1">
        <f t="shared" ca="1" si="286"/>
        <v>2</v>
      </c>
      <c r="G431" s="1" t="str">
        <f t="shared" ca="1" si="287"/>
        <v>Civil Engineering</v>
      </c>
      <c r="H431" s="1">
        <f t="shared" ca="1" si="288"/>
        <v>1</v>
      </c>
      <c r="I431" s="1">
        <f t="shared" ca="1" si="280"/>
        <v>2</v>
      </c>
      <c r="J431" s="1">
        <f t="shared" ca="1" si="289"/>
        <v>21089</v>
      </c>
      <c r="K431" s="1">
        <f t="shared" ca="1" si="290"/>
        <v>5</v>
      </c>
      <c r="L431" s="1" t="str">
        <f t="shared" ca="1" si="291"/>
        <v>Shivaji Talao</v>
      </c>
      <c r="M431" s="1">
        <f t="shared" ca="1" si="317"/>
        <v>105445</v>
      </c>
      <c r="N431" s="1">
        <f t="shared" ca="1" si="292"/>
        <v>68060.270815304728</v>
      </c>
      <c r="O431" s="1">
        <f t="shared" ca="1" si="318"/>
        <v>2010.0274733690526</v>
      </c>
      <c r="P431" s="1">
        <f t="shared" ca="1" si="293"/>
        <v>1151</v>
      </c>
      <c r="Q431" s="1">
        <f t="shared" ca="1" si="319"/>
        <v>1103.3888980522063</v>
      </c>
      <c r="R431">
        <f t="shared" ca="1" si="320"/>
        <v>23123.074603421192</v>
      </c>
      <c r="S431" s="1">
        <f t="shared" ca="1" si="321"/>
        <v>130578.10207679024</v>
      </c>
      <c r="T431" s="1">
        <f t="shared" ca="1" si="322"/>
        <v>70314.65971335693</v>
      </c>
      <c r="U431" s="1">
        <f t="shared" ca="1" si="323"/>
        <v>60263.442363433307</v>
      </c>
      <c r="X431" s="33">
        <f t="shared" ca="1" si="295"/>
        <v>0</v>
      </c>
      <c r="Y431" s="33">
        <f t="shared" ca="1" si="296"/>
        <v>1</v>
      </c>
      <c r="Z431" s="33"/>
      <c r="AA431" s="33"/>
      <c r="AO431" s="33">
        <f t="shared" ca="1" si="297"/>
        <v>0</v>
      </c>
      <c r="AP431" s="33">
        <f t="shared" ca="1" si="298"/>
        <v>0</v>
      </c>
      <c r="AQ431" s="33">
        <f t="shared" ca="1" si="299"/>
        <v>0</v>
      </c>
      <c r="AR431" s="33">
        <f t="shared" ca="1" si="300"/>
        <v>1</v>
      </c>
      <c r="AS431" s="33">
        <f t="shared" ca="1" si="301"/>
        <v>0</v>
      </c>
      <c r="AT431" s="34">
        <f t="shared" ca="1" si="302"/>
        <v>0</v>
      </c>
      <c r="AU431" s="33"/>
      <c r="AV431" s="1"/>
      <c r="AW431" s="1"/>
      <c r="AX431" s="1"/>
      <c r="AY431" s="1"/>
      <c r="AZ431" s="1"/>
      <c r="BD431" s="34">
        <f ca="1">Table1[[#This Row],[Car Value]]/Table1[[#This Row],[Cars]]</f>
        <v>1005.0137366845263</v>
      </c>
      <c r="BG431" s="34">
        <f t="shared" ca="1" si="303"/>
        <v>0</v>
      </c>
      <c r="BN431" s="16">
        <f ca="1">Table1[[#This Row],[Mortage Value]]/Table1[[#This Row],[Value of House]]</f>
        <v>0.64545754483668949</v>
      </c>
      <c r="BO431" s="1">
        <f t="shared" ca="1" si="294"/>
        <v>0</v>
      </c>
      <c r="BP431" s="1"/>
      <c r="BS431" s="33">
        <f t="shared" ca="1" si="312"/>
        <v>0</v>
      </c>
      <c r="BT431" s="33">
        <f t="shared" ca="1" si="313"/>
        <v>0</v>
      </c>
      <c r="BU431" s="33">
        <f t="shared" ca="1" si="314"/>
        <v>22219</v>
      </c>
      <c r="BV431" s="33">
        <f t="shared" ca="1" si="324"/>
        <v>0</v>
      </c>
      <c r="BW431" s="33">
        <f t="shared" ca="1" si="315"/>
        <v>0</v>
      </c>
      <c r="BX431" s="33">
        <f t="shared" ca="1" si="316"/>
        <v>0</v>
      </c>
      <c r="BZ431" s="33">
        <f t="shared" ca="1" si="304"/>
        <v>0</v>
      </c>
      <c r="CA431" s="33">
        <f t="shared" ca="1" si="305"/>
        <v>0</v>
      </c>
      <c r="CB431" s="33">
        <f t="shared" ca="1" si="306"/>
        <v>0</v>
      </c>
      <c r="CC431" s="33">
        <f t="shared" ca="1" si="307"/>
        <v>22219</v>
      </c>
      <c r="CD431" s="33">
        <f t="shared" ca="1" si="308"/>
        <v>0</v>
      </c>
      <c r="CE431" s="34">
        <f t="shared" ca="1" si="309"/>
        <v>0</v>
      </c>
      <c r="CG431" s="33">
        <f t="shared" ca="1" si="311"/>
        <v>1</v>
      </c>
      <c r="CH431" s="7"/>
      <c r="CJ431" s="34">
        <f t="shared" ca="1" si="310"/>
        <v>42</v>
      </c>
    </row>
    <row r="432" spans="1:88" x14ac:dyDescent="0.25">
      <c r="A432" s="1">
        <f t="shared" ca="1" si="281"/>
        <v>2</v>
      </c>
      <c r="B432" s="1" t="str">
        <f t="shared" ca="1" si="282"/>
        <v>Women</v>
      </c>
      <c r="C432" s="1">
        <f t="shared" ca="1" si="283"/>
        <v>35</v>
      </c>
      <c r="D432" s="1">
        <f t="shared" ca="1" si="284"/>
        <v>5</v>
      </c>
      <c r="E432" s="1" t="str">
        <f t="shared" ca="1" si="285"/>
        <v xml:space="preserve">General work </v>
      </c>
      <c r="F432" s="1">
        <f t="shared" ca="1" si="286"/>
        <v>3</v>
      </c>
      <c r="G432" s="1" t="str">
        <f t="shared" ca="1" si="287"/>
        <v>B.ED</v>
      </c>
      <c r="H432" s="1">
        <f t="shared" ca="1" si="288"/>
        <v>0</v>
      </c>
      <c r="I432" s="1">
        <f t="shared" ca="1" si="280"/>
        <v>1</v>
      </c>
      <c r="J432" s="1">
        <f t="shared" ca="1" si="289"/>
        <v>33506</v>
      </c>
      <c r="K432" s="1">
        <f t="shared" ca="1" si="290"/>
        <v>4</v>
      </c>
      <c r="L432" s="1" t="str">
        <f t="shared" ca="1" si="291"/>
        <v>Sarvoday Nagar</v>
      </c>
      <c r="M432" s="1">
        <f t="shared" ca="1" si="317"/>
        <v>167530</v>
      </c>
      <c r="N432" s="1">
        <f t="shared" ca="1" si="292"/>
        <v>116207.76246676689</v>
      </c>
      <c r="O432" s="1">
        <f t="shared" ca="1" si="318"/>
        <v>10262.950635579969</v>
      </c>
      <c r="P432" s="1">
        <f t="shared" ca="1" si="293"/>
        <v>3323</v>
      </c>
      <c r="Q432" s="1">
        <f t="shared" ca="1" si="319"/>
        <v>34184.445018380713</v>
      </c>
      <c r="R432">
        <f t="shared" ca="1" si="320"/>
        <v>33653.911839504894</v>
      </c>
      <c r="S432" s="1">
        <f t="shared" ca="1" si="321"/>
        <v>211446.86247508487</v>
      </c>
      <c r="T432" s="1">
        <f t="shared" ca="1" si="322"/>
        <v>153715.20748514761</v>
      </c>
      <c r="U432" s="1">
        <f t="shared" ca="1" si="323"/>
        <v>57731.654989937262</v>
      </c>
      <c r="X432" s="33">
        <f t="shared" ca="1" si="295"/>
        <v>0</v>
      </c>
      <c r="Y432" s="33">
        <f t="shared" ca="1" si="296"/>
        <v>1</v>
      </c>
      <c r="Z432" s="33"/>
      <c r="AA432" s="33"/>
      <c r="AO432" s="33">
        <f t="shared" ca="1" si="297"/>
        <v>0</v>
      </c>
      <c r="AP432" s="33">
        <f t="shared" ca="1" si="298"/>
        <v>0</v>
      </c>
      <c r="AQ432" s="33">
        <f t="shared" ca="1" si="299"/>
        <v>0</v>
      </c>
      <c r="AR432" s="33">
        <f t="shared" ca="1" si="300"/>
        <v>1</v>
      </c>
      <c r="AS432" s="33">
        <f t="shared" ca="1" si="301"/>
        <v>0</v>
      </c>
      <c r="AT432" s="34">
        <f t="shared" ca="1" si="302"/>
        <v>0</v>
      </c>
      <c r="AU432" s="33"/>
      <c r="AV432" s="1"/>
      <c r="AW432" s="1"/>
      <c r="AX432" s="1"/>
      <c r="AY432" s="1"/>
      <c r="AZ432" s="1"/>
      <c r="BD432" s="34">
        <f ca="1">Table1[[#This Row],[Car Value]]/Table1[[#This Row],[Cars]]</f>
        <v>10262.950635579969</v>
      </c>
      <c r="BG432" s="34">
        <f t="shared" ca="1" si="303"/>
        <v>0</v>
      </c>
      <c r="BN432" s="16">
        <f ca="1">Table1[[#This Row],[Mortage Value]]/Table1[[#This Row],[Value of House]]</f>
        <v>0.69365344992996414</v>
      </c>
      <c r="BO432" s="1">
        <f t="shared" ca="1" si="294"/>
        <v>0</v>
      </c>
      <c r="BP432" s="1"/>
      <c r="BS432" s="33">
        <f t="shared" ca="1" si="312"/>
        <v>0</v>
      </c>
      <c r="BT432" s="33">
        <f t="shared" ca="1" si="313"/>
        <v>0</v>
      </c>
      <c r="BU432" s="33">
        <f t="shared" ca="1" si="314"/>
        <v>21089</v>
      </c>
      <c r="BV432" s="33">
        <f t="shared" ca="1" si="324"/>
        <v>0</v>
      </c>
      <c r="BW432" s="33">
        <f t="shared" ca="1" si="315"/>
        <v>0</v>
      </c>
      <c r="BX432" s="33">
        <f t="shared" ca="1" si="316"/>
        <v>0</v>
      </c>
      <c r="BZ432" s="33">
        <f t="shared" ca="1" si="304"/>
        <v>0</v>
      </c>
      <c r="CA432" s="33">
        <f t="shared" ca="1" si="305"/>
        <v>0</v>
      </c>
      <c r="CB432" s="33">
        <f t="shared" ca="1" si="306"/>
        <v>0</v>
      </c>
      <c r="CC432" s="33">
        <f t="shared" ca="1" si="307"/>
        <v>21089</v>
      </c>
      <c r="CD432" s="33">
        <f t="shared" ca="1" si="308"/>
        <v>0</v>
      </c>
      <c r="CE432" s="34">
        <f t="shared" ca="1" si="309"/>
        <v>0</v>
      </c>
      <c r="CG432" s="33">
        <f t="shared" ca="1" si="311"/>
        <v>1</v>
      </c>
      <c r="CH432" s="7"/>
      <c r="CJ432" s="34">
        <f t="shared" ca="1" si="310"/>
        <v>42</v>
      </c>
    </row>
    <row r="433" spans="1:88" x14ac:dyDescent="0.25">
      <c r="A433" s="1">
        <f t="shared" ca="1" si="281"/>
        <v>2</v>
      </c>
      <c r="B433" s="1" t="str">
        <f t="shared" ca="1" si="282"/>
        <v>Women</v>
      </c>
      <c r="C433" s="1">
        <f t="shared" ca="1" si="283"/>
        <v>45</v>
      </c>
      <c r="D433" s="1">
        <f t="shared" ca="1" si="284"/>
        <v>5</v>
      </c>
      <c r="E433" s="1" t="str">
        <f t="shared" ca="1" si="285"/>
        <v xml:space="preserve">General work </v>
      </c>
      <c r="F433" s="1">
        <f t="shared" ca="1" si="286"/>
        <v>5</v>
      </c>
      <c r="G433" s="1" t="str">
        <f t="shared" ca="1" si="287"/>
        <v>Other</v>
      </c>
      <c r="H433" s="1">
        <f t="shared" ca="1" si="288"/>
        <v>4</v>
      </c>
      <c r="I433" s="1">
        <f t="shared" ca="1" si="280"/>
        <v>2</v>
      </c>
      <c r="J433" s="1">
        <f t="shared" ca="1" si="289"/>
        <v>32064</v>
      </c>
      <c r="K433" s="1">
        <f t="shared" ca="1" si="290"/>
        <v>7</v>
      </c>
      <c r="L433" s="1" t="str">
        <f t="shared" ca="1" si="291"/>
        <v>Tank Road</v>
      </c>
      <c r="M433" s="1">
        <f t="shared" ca="1" si="317"/>
        <v>96192</v>
      </c>
      <c r="N433" s="1">
        <f t="shared" ca="1" si="292"/>
        <v>64747.587099486213</v>
      </c>
      <c r="O433" s="1">
        <f t="shared" ca="1" si="318"/>
        <v>58371.102061098863</v>
      </c>
      <c r="P433" s="1">
        <f t="shared" ca="1" si="293"/>
        <v>39559</v>
      </c>
      <c r="Q433" s="1">
        <f t="shared" ca="1" si="319"/>
        <v>30646.444008814477</v>
      </c>
      <c r="R433">
        <f t="shared" ca="1" si="320"/>
        <v>10521.372438083697</v>
      </c>
      <c r="S433" s="1">
        <f t="shared" ca="1" si="321"/>
        <v>165084.47449918254</v>
      </c>
      <c r="T433" s="1">
        <f t="shared" ca="1" si="322"/>
        <v>134953.03110830067</v>
      </c>
      <c r="U433" s="1">
        <f t="shared" ca="1" si="323"/>
        <v>30131.443390881876</v>
      </c>
      <c r="X433" s="33">
        <f t="shared" ca="1" si="295"/>
        <v>0</v>
      </c>
      <c r="Y433" s="33">
        <f t="shared" ca="1" si="296"/>
        <v>1</v>
      </c>
      <c r="Z433" s="33"/>
      <c r="AA433" s="33"/>
      <c r="AO433" s="33">
        <f t="shared" ca="1" si="297"/>
        <v>0</v>
      </c>
      <c r="AP433" s="33">
        <f t="shared" ca="1" si="298"/>
        <v>0</v>
      </c>
      <c r="AQ433" s="33">
        <f t="shared" ca="1" si="299"/>
        <v>0</v>
      </c>
      <c r="AR433" s="33">
        <f t="shared" ca="1" si="300"/>
        <v>0</v>
      </c>
      <c r="AS433" s="33">
        <f t="shared" ca="1" si="301"/>
        <v>0</v>
      </c>
      <c r="AT433" s="34">
        <f t="shared" ca="1" si="302"/>
        <v>0</v>
      </c>
      <c r="AU433" s="33"/>
      <c r="AV433" s="1"/>
      <c r="AW433" s="1"/>
      <c r="AX433" s="1"/>
      <c r="AY433" s="1"/>
      <c r="AZ433" s="1"/>
      <c r="BD433" s="34">
        <f ca="1">Table1[[#This Row],[Car Value]]/Table1[[#This Row],[Cars]]</f>
        <v>29185.551030549432</v>
      </c>
      <c r="BG433" s="34">
        <f t="shared" ca="1" si="303"/>
        <v>0</v>
      </c>
      <c r="BN433" s="16">
        <f ca="1">Table1[[#This Row],[Mortage Value]]/Table1[[#This Row],[Value of House]]</f>
        <v>0.67310781665300867</v>
      </c>
      <c r="BO433" s="1">
        <f t="shared" ca="1" si="294"/>
        <v>0</v>
      </c>
      <c r="BP433" s="1"/>
      <c r="BS433" s="33">
        <f t="shared" ca="1" si="312"/>
        <v>0</v>
      </c>
      <c r="BT433" s="33">
        <f t="shared" ca="1" si="313"/>
        <v>0</v>
      </c>
      <c r="BU433" s="33">
        <f t="shared" ca="1" si="314"/>
        <v>0</v>
      </c>
      <c r="BV433" s="33">
        <f t="shared" ca="1" si="324"/>
        <v>0</v>
      </c>
      <c r="BW433" s="33">
        <f t="shared" ca="1" si="315"/>
        <v>33506</v>
      </c>
      <c r="BX433" s="33">
        <f t="shared" ca="1" si="316"/>
        <v>0</v>
      </c>
      <c r="BZ433" s="33">
        <f t="shared" ca="1" si="304"/>
        <v>0</v>
      </c>
      <c r="CA433" s="33">
        <f t="shared" ca="1" si="305"/>
        <v>0</v>
      </c>
      <c r="CB433" s="33">
        <f t="shared" ca="1" si="306"/>
        <v>0</v>
      </c>
      <c r="CC433" s="33">
        <f t="shared" ca="1" si="307"/>
        <v>0</v>
      </c>
      <c r="CD433" s="33">
        <f t="shared" ca="1" si="308"/>
        <v>0</v>
      </c>
      <c r="CE433" s="34">
        <f t="shared" ca="1" si="309"/>
        <v>0</v>
      </c>
      <c r="CG433" s="33">
        <f t="shared" ca="1" si="311"/>
        <v>1</v>
      </c>
      <c r="CH433" s="7"/>
      <c r="CJ433" s="34">
        <f t="shared" ca="1" si="310"/>
        <v>36</v>
      </c>
    </row>
    <row r="434" spans="1:88" x14ac:dyDescent="0.25">
      <c r="A434" s="1">
        <f t="shared" ca="1" si="281"/>
        <v>1</v>
      </c>
      <c r="B434" s="1" t="str">
        <f t="shared" ca="1" si="282"/>
        <v>Men</v>
      </c>
      <c r="C434" s="1">
        <f t="shared" ca="1" si="283"/>
        <v>44</v>
      </c>
      <c r="D434" s="1">
        <f t="shared" ca="1" si="284"/>
        <v>1</v>
      </c>
      <c r="E434" s="1" t="str">
        <f t="shared" ca="1" si="285"/>
        <v>Health</v>
      </c>
      <c r="F434" s="1">
        <f t="shared" ca="1" si="286"/>
        <v>6</v>
      </c>
      <c r="G434" s="1" t="str">
        <f t="shared" ca="1" si="287"/>
        <v>Architech</v>
      </c>
      <c r="H434" s="1">
        <f t="shared" ca="1" si="288"/>
        <v>1</v>
      </c>
      <c r="I434" s="1">
        <f t="shared" ca="1" si="280"/>
        <v>1</v>
      </c>
      <c r="J434" s="1">
        <f t="shared" ca="1" si="289"/>
        <v>20624</v>
      </c>
      <c r="K434" s="1">
        <f t="shared" ca="1" si="290"/>
        <v>2</v>
      </c>
      <c r="L434" s="1" t="str">
        <f t="shared" ca="1" si="291"/>
        <v>Tembhipada Road</v>
      </c>
      <c r="M434" s="1">
        <f t="shared" ca="1" si="317"/>
        <v>103120</v>
      </c>
      <c r="N434" s="1">
        <f t="shared" ca="1" si="292"/>
        <v>24483.981460105315</v>
      </c>
      <c r="O434" s="1">
        <f t="shared" ca="1" si="318"/>
        <v>18534.766653091807</v>
      </c>
      <c r="P434" s="1">
        <f t="shared" ca="1" si="293"/>
        <v>6063</v>
      </c>
      <c r="Q434" s="1">
        <f t="shared" ca="1" si="319"/>
        <v>12400.940009888185</v>
      </c>
      <c r="R434">
        <f t="shared" ca="1" si="320"/>
        <v>15668.193075896081</v>
      </c>
      <c r="S434" s="1">
        <f t="shared" ca="1" si="321"/>
        <v>137322.95972898789</v>
      </c>
      <c r="T434" s="1">
        <f t="shared" ca="1" si="322"/>
        <v>42947.921469993496</v>
      </c>
      <c r="U434" s="1">
        <f t="shared" ca="1" si="323"/>
        <v>94375.038258994391</v>
      </c>
      <c r="X434" s="33">
        <f t="shared" ca="1" si="295"/>
        <v>0</v>
      </c>
      <c r="Y434" s="33">
        <f t="shared" ca="1" si="296"/>
        <v>1</v>
      </c>
      <c r="Z434" s="33"/>
      <c r="AA434" s="33"/>
      <c r="AO434" s="33">
        <f t="shared" ca="1" si="297"/>
        <v>0</v>
      </c>
      <c r="AP434" s="33">
        <f t="shared" ca="1" si="298"/>
        <v>0</v>
      </c>
      <c r="AQ434" s="33">
        <f t="shared" ca="1" si="299"/>
        <v>0</v>
      </c>
      <c r="AR434" s="33">
        <f t="shared" ca="1" si="300"/>
        <v>0</v>
      </c>
      <c r="AS434" s="33">
        <f t="shared" ca="1" si="301"/>
        <v>0</v>
      </c>
      <c r="AT434" s="34">
        <f t="shared" ca="1" si="302"/>
        <v>0</v>
      </c>
      <c r="AU434" s="33"/>
      <c r="AV434" s="1"/>
      <c r="AW434" s="1"/>
      <c r="AX434" s="1"/>
      <c r="AY434" s="1"/>
      <c r="AZ434" s="1"/>
      <c r="BD434" s="34">
        <f ca="1">Table1[[#This Row],[Car Value]]/Table1[[#This Row],[Cars]]</f>
        <v>18534.766653091807</v>
      </c>
      <c r="BG434" s="34">
        <f t="shared" ca="1" si="303"/>
        <v>0</v>
      </c>
      <c r="BN434" s="16">
        <f ca="1">Table1[[#This Row],[Mortage Value]]/Table1[[#This Row],[Value of House]]</f>
        <v>0.23743193813135488</v>
      </c>
      <c r="BO434" s="1">
        <f t="shared" ca="1" si="294"/>
        <v>0</v>
      </c>
      <c r="BP434" s="1"/>
      <c r="BS434" s="33">
        <f t="shared" ca="1" si="312"/>
        <v>0</v>
      </c>
      <c r="BT434" s="33">
        <f t="shared" ca="1" si="313"/>
        <v>32064</v>
      </c>
      <c r="BU434" s="33">
        <f t="shared" ca="1" si="314"/>
        <v>0</v>
      </c>
      <c r="BV434" s="33">
        <f t="shared" ca="1" si="324"/>
        <v>0</v>
      </c>
      <c r="BW434" s="33">
        <f t="shared" ca="1" si="315"/>
        <v>0</v>
      </c>
      <c r="BX434" s="33">
        <f t="shared" ca="1" si="316"/>
        <v>0</v>
      </c>
      <c r="BZ434" s="33">
        <f t="shared" ca="1" si="304"/>
        <v>0</v>
      </c>
      <c r="CA434" s="33">
        <f t="shared" ca="1" si="305"/>
        <v>0</v>
      </c>
      <c r="CB434" s="33">
        <f t="shared" ca="1" si="306"/>
        <v>0</v>
      </c>
      <c r="CC434" s="33">
        <f t="shared" ca="1" si="307"/>
        <v>0</v>
      </c>
      <c r="CD434" s="33">
        <f t="shared" ca="1" si="308"/>
        <v>0</v>
      </c>
      <c r="CE434" s="34">
        <f t="shared" ca="1" si="309"/>
        <v>0</v>
      </c>
      <c r="CG434" s="33">
        <f t="shared" ca="1" si="311"/>
        <v>1</v>
      </c>
      <c r="CH434" s="7"/>
      <c r="CJ434" s="34">
        <f t="shared" ca="1" si="310"/>
        <v>35</v>
      </c>
    </row>
    <row r="435" spans="1:88" x14ac:dyDescent="0.25">
      <c r="A435" s="1">
        <f t="shared" ca="1" si="281"/>
        <v>2</v>
      </c>
      <c r="B435" s="1" t="str">
        <f t="shared" ca="1" si="282"/>
        <v>Women</v>
      </c>
      <c r="C435" s="1">
        <f t="shared" ca="1" si="283"/>
        <v>44</v>
      </c>
      <c r="D435" s="1">
        <f t="shared" ca="1" si="284"/>
        <v>4</v>
      </c>
      <c r="E435" s="1" t="str">
        <f t="shared" ca="1" si="285"/>
        <v>IT</v>
      </c>
      <c r="F435" s="1">
        <f t="shared" ca="1" si="286"/>
        <v>3</v>
      </c>
      <c r="G435" s="1" t="str">
        <f t="shared" ca="1" si="287"/>
        <v>B.ED</v>
      </c>
      <c r="H435" s="1">
        <f t="shared" ca="1" si="288"/>
        <v>2</v>
      </c>
      <c r="I435" s="1">
        <f t="shared" ca="1" si="280"/>
        <v>2</v>
      </c>
      <c r="J435" s="1">
        <f t="shared" ca="1" si="289"/>
        <v>15233</v>
      </c>
      <c r="K435" s="1">
        <f t="shared" ca="1" si="290"/>
        <v>4</v>
      </c>
      <c r="L435" s="1" t="str">
        <f t="shared" ca="1" si="291"/>
        <v>Sarvoday Nagar</v>
      </c>
      <c r="M435" s="1">
        <f t="shared" ca="1" si="317"/>
        <v>76165</v>
      </c>
      <c r="N435" s="1">
        <f t="shared" ca="1" si="292"/>
        <v>29157.210064161391</v>
      </c>
      <c r="O435" s="1">
        <f t="shared" ca="1" si="318"/>
        <v>1695.775146646793</v>
      </c>
      <c r="P435" s="1">
        <f t="shared" ca="1" si="293"/>
        <v>164</v>
      </c>
      <c r="Q435" s="1">
        <f t="shared" ca="1" si="319"/>
        <v>5129.8465068613532</v>
      </c>
      <c r="R435">
        <f t="shared" ca="1" si="320"/>
        <v>7628.4829979246006</v>
      </c>
      <c r="S435" s="1">
        <f t="shared" ca="1" si="321"/>
        <v>85489.258144571388</v>
      </c>
      <c r="T435" s="1">
        <f t="shared" ca="1" si="322"/>
        <v>34451.056571022746</v>
      </c>
      <c r="U435" s="1">
        <f t="shared" ca="1" si="323"/>
        <v>51038.201573548642</v>
      </c>
      <c r="X435" s="33">
        <f t="shared" ca="1" si="295"/>
        <v>1</v>
      </c>
      <c r="Y435" s="33">
        <f t="shared" ca="1" si="296"/>
        <v>0</v>
      </c>
      <c r="Z435" s="33"/>
      <c r="AA435" s="33"/>
      <c r="AO435" s="33">
        <f t="shared" ca="1" si="297"/>
        <v>0</v>
      </c>
      <c r="AP435" s="33">
        <f t="shared" ca="1" si="298"/>
        <v>0</v>
      </c>
      <c r="AQ435" s="33">
        <f t="shared" ca="1" si="299"/>
        <v>1</v>
      </c>
      <c r="AR435" s="33">
        <f t="shared" ca="1" si="300"/>
        <v>0</v>
      </c>
      <c r="AS435" s="33">
        <f t="shared" ca="1" si="301"/>
        <v>0</v>
      </c>
      <c r="AT435" s="34">
        <f t="shared" ca="1" si="302"/>
        <v>0</v>
      </c>
      <c r="AU435" s="33"/>
      <c r="AV435" s="1"/>
      <c r="AW435" s="1"/>
      <c r="AX435" s="1"/>
      <c r="AY435" s="1"/>
      <c r="AZ435" s="1"/>
      <c r="BD435" s="34">
        <f ca="1">Table1[[#This Row],[Car Value]]/Table1[[#This Row],[Cars]]</f>
        <v>847.88757332339651</v>
      </c>
      <c r="BG435" s="34">
        <f t="shared" ca="1" si="303"/>
        <v>0</v>
      </c>
      <c r="BN435" s="16">
        <f ca="1">Table1[[#This Row],[Mortage Value]]/Table1[[#This Row],[Value of House]]</f>
        <v>0.38281638632129444</v>
      </c>
      <c r="BO435" s="1">
        <f t="shared" ca="1" si="294"/>
        <v>0</v>
      </c>
      <c r="BP435" s="1"/>
      <c r="BS435" s="33">
        <f t="shared" ca="1" si="312"/>
        <v>0</v>
      </c>
      <c r="BT435" s="33">
        <f t="shared" ca="1" si="313"/>
        <v>0</v>
      </c>
      <c r="BU435" s="33">
        <f t="shared" ca="1" si="314"/>
        <v>0</v>
      </c>
      <c r="BV435" s="33">
        <f t="shared" ca="1" si="324"/>
        <v>0</v>
      </c>
      <c r="BW435" s="33">
        <f t="shared" ca="1" si="315"/>
        <v>0</v>
      </c>
      <c r="BX435" s="33">
        <f t="shared" ca="1" si="316"/>
        <v>0</v>
      </c>
      <c r="BZ435" s="33">
        <f t="shared" ca="1" si="304"/>
        <v>0</v>
      </c>
      <c r="CA435" s="33">
        <f t="shared" ca="1" si="305"/>
        <v>0</v>
      </c>
      <c r="CB435" s="33">
        <f t="shared" ca="1" si="306"/>
        <v>20624</v>
      </c>
      <c r="CC435" s="33">
        <f t="shared" ca="1" si="307"/>
        <v>0</v>
      </c>
      <c r="CD435" s="33">
        <f t="shared" ca="1" si="308"/>
        <v>0</v>
      </c>
      <c r="CE435" s="34">
        <f t="shared" ca="1" si="309"/>
        <v>0</v>
      </c>
      <c r="CG435" s="33">
        <f t="shared" ca="1" si="311"/>
        <v>1</v>
      </c>
      <c r="CH435" s="7"/>
      <c r="CJ435" s="34">
        <f t="shared" ca="1" si="310"/>
        <v>45</v>
      </c>
    </row>
    <row r="436" spans="1:88" x14ac:dyDescent="0.25">
      <c r="A436" s="1">
        <f t="shared" ca="1" si="281"/>
        <v>1</v>
      </c>
      <c r="B436" s="1" t="str">
        <f t="shared" ca="1" si="282"/>
        <v>Men</v>
      </c>
      <c r="C436" s="1">
        <f t="shared" ca="1" si="283"/>
        <v>34</v>
      </c>
      <c r="D436" s="1">
        <f t="shared" ca="1" si="284"/>
        <v>1</v>
      </c>
      <c r="E436" s="1" t="str">
        <f t="shared" ca="1" si="285"/>
        <v>Health</v>
      </c>
      <c r="F436" s="1">
        <f t="shared" ca="1" si="286"/>
        <v>4</v>
      </c>
      <c r="G436" s="1" t="str">
        <f t="shared" ca="1" si="287"/>
        <v>IT Engineering</v>
      </c>
      <c r="H436" s="1">
        <f t="shared" ca="1" si="288"/>
        <v>1</v>
      </c>
      <c r="I436" s="1">
        <f t="shared" ca="1" si="280"/>
        <v>1</v>
      </c>
      <c r="J436" s="1">
        <f t="shared" ca="1" si="289"/>
        <v>18010</v>
      </c>
      <c r="K436" s="1">
        <f t="shared" ca="1" si="290"/>
        <v>3</v>
      </c>
      <c r="L436" s="1" t="str">
        <f t="shared" ca="1" si="291"/>
        <v>Nardas Nagar</v>
      </c>
      <c r="M436" s="1">
        <f t="shared" ca="1" si="317"/>
        <v>90050</v>
      </c>
      <c r="N436" s="1">
        <f t="shared" ca="1" si="292"/>
        <v>19616.799736516768</v>
      </c>
      <c r="O436" s="1">
        <f t="shared" ca="1" si="318"/>
        <v>12712.749020189551</v>
      </c>
      <c r="P436" s="1">
        <f t="shared" ca="1" si="293"/>
        <v>8861</v>
      </c>
      <c r="Q436" s="1">
        <f t="shared" ca="1" si="319"/>
        <v>25205.488086547091</v>
      </c>
      <c r="R436">
        <f t="shared" ca="1" si="320"/>
        <v>13937.156041059443</v>
      </c>
      <c r="S436" s="1">
        <f t="shared" ca="1" si="321"/>
        <v>116699.905061249</v>
      </c>
      <c r="T436" s="1">
        <f t="shared" ca="1" si="322"/>
        <v>53683.28782306386</v>
      </c>
      <c r="U436" s="1">
        <f t="shared" ca="1" si="323"/>
        <v>63016.617238185136</v>
      </c>
      <c r="X436" s="33">
        <f t="shared" ca="1" si="295"/>
        <v>0</v>
      </c>
      <c r="Y436" s="33">
        <f t="shared" ca="1" si="296"/>
        <v>1</v>
      </c>
      <c r="Z436" s="33"/>
      <c r="AA436" s="33"/>
      <c r="AO436" s="33">
        <f t="shared" ca="1" si="297"/>
        <v>0</v>
      </c>
      <c r="AP436" s="33">
        <f t="shared" ca="1" si="298"/>
        <v>1</v>
      </c>
      <c r="AQ436" s="33">
        <f t="shared" ca="1" si="299"/>
        <v>0</v>
      </c>
      <c r="AR436" s="33">
        <f t="shared" ca="1" si="300"/>
        <v>0</v>
      </c>
      <c r="AS436" s="33">
        <f t="shared" ca="1" si="301"/>
        <v>0</v>
      </c>
      <c r="AT436" s="34">
        <f t="shared" ca="1" si="302"/>
        <v>0</v>
      </c>
      <c r="AU436" s="33"/>
      <c r="AV436" s="1"/>
      <c r="AW436" s="1"/>
      <c r="AX436" s="1"/>
      <c r="AY436" s="1"/>
      <c r="AZ436" s="1"/>
      <c r="BD436" s="34">
        <f ca="1">Table1[[#This Row],[Car Value]]/Table1[[#This Row],[Cars]]</f>
        <v>12712.749020189551</v>
      </c>
      <c r="BG436" s="34">
        <f t="shared" ca="1" si="303"/>
        <v>0</v>
      </c>
      <c r="BN436" s="16">
        <f ca="1">Table1[[#This Row],[Mortage Value]]/Table1[[#This Row],[Value of House]]</f>
        <v>0.21784341739607738</v>
      </c>
      <c r="BO436" s="1">
        <f t="shared" ca="1" si="294"/>
        <v>0</v>
      </c>
      <c r="BP436" s="1"/>
      <c r="BS436" s="33">
        <f t="shared" ca="1" si="312"/>
        <v>0</v>
      </c>
      <c r="BT436" s="33">
        <f t="shared" ca="1" si="313"/>
        <v>0</v>
      </c>
      <c r="BU436" s="33">
        <f t="shared" ca="1" si="314"/>
        <v>0</v>
      </c>
      <c r="BV436" s="33">
        <f t="shared" ca="1" si="324"/>
        <v>0</v>
      </c>
      <c r="BW436" s="33">
        <f t="shared" ca="1" si="315"/>
        <v>15233</v>
      </c>
      <c r="BX436" s="33">
        <f t="shared" ca="1" si="316"/>
        <v>0</v>
      </c>
      <c r="BZ436" s="33">
        <f t="shared" ca="1" si="304"/>
        <v>0</v>
      </c>
      <c r="CA436" s="33">
        <f t="shared" ca="1" si="305"/>
        <v>15233</v>
      </c>
      <c r="CB436" s="33">
        <f t="shared" ca="1" si="306"/>
        <v>0</v>
      </c>
      <c r="CC436" s="33">
        <f t="shared" ca="1" si="307"/>
        <v>0</v>
      </c>
      <c r="CD436" s="33">
        <f t="shared" ca="1" si="308"/>
        <v>0</v>
      </c>
      <c r="CE436" s="34">
        <f t="shared" ca="1" si="309"/>
        <v>0</v>
      </c>
      <c r="CG436" s="33">
        <f t="shared" ca="1" si="311"/>
        <v>1</v>
      </c>
      <c r="CH436" s="7"/>
      <c r="CJ436" s="34">
        <f t="shared" ca="1" si="310"/>
        <v>44</v>
      </c>
    </row>
    <row r="437" spans="1:88" x14ac:dyDescent="0.25">
      <c r="A437" s="1">
        <f t="shared" ca="1" si="281"/>
        <v>2</v>
      </c>
      <c r="B437" s="1" t="str">
        <f t="shared" ca="1" si="282"/>
        <v>Women</v>
      </c>
      <c r="C437" s="1">
        <f t="shared" ca="1" si="283"/>
        <v>44</v>
      </c>
      <c r="D437" s="1">
        <f t="shared" ca="1" si="284"/>
        <v>3</v>
      </c>
      <c r="E437" s="1" t="str">
        <f t="shared" ca="1" si="285"/>
        <v>Teaching</v>
      </c>
      <c r="F437" s="1">
        <f t="shared" ca="1" si="286"/>
        <v>3</v>
      </c>
      <c r="G437" s="1" t="str">
        <f t="shared" ca="1" si="287"/>
        <v>B.ED</v>
      </c>
      <c r="H437" s="1">
        <f t="shared" ca="1" si="288"/>
        <v>0</v>
      </c>
      <c r="I437" s="1">
        <f t="shared" ca="1" si="280"/>
        <v>2</v>
      </c>
      <c r="J437" s="1">
        <f t="shared" ca="1" si="289"/>
        <v>22896</v>
      </c>
      <c r="K437" s="1">
        <f t="shared" ca="1" si="290"/>
        <v>5</v>
      </c>
      <c r="L437" s="1" t="str">
        <f t="shared" ca="1" si="291"/>
        <v>Shivaji Talao</v>
      </c>
      <c r="M437" s="1">
        <f t="shared" ca="1" si="317"/>
        <v>114480</v>
      </c>
      <c r="N437" s="1">
        <f t="shared" ca="1" si="292"/>
        <v>75465.392432621375</v>
      </c>
      <c r="O437" s="1">
        <f t="shared" ca="1" si="318"/>
        <v>40522.017945979671</v>
      </c>
      <c r="P437" s="1">
        <f t="shared" ca="1" si="293"/>
        <v>21356</v>
      </c>
      <c r="Q437" s="1">
        <f t="shared" ca="1" si="319"/>
        <v>13500.740992694569</v>
      </c>
      <c r="R437">
        <f t="shared" ca="1" si="320"/>
        <v>5756.3795707711179</v>
      </c>
      <c r="S437" s="1">
        <f t="shared" ca="1" si="321"/>
        <v>160758.39751675079</v>
      </c>
      <c r="T437" s="1">
        <f t="shared" ca="1" si="322"/>
        <v>110322.13342531594</v>
      </c>
      <c r="U437" s="1">
        <f t="shared" ca="1" si="323"/>
        <v>50436.264091434845</v>
      </c>
      <c r="X437" s="33">
        <f t="shared" ca="1" si="295"/>
        <v>1</v>
      </c>
      <c r="Y437" s="33">
        <f t="shared" ca="1" si="296"/>
        <v>0</v>
      </c>
      <c r="Z437" s="33"/>
      <c r="AA437" s="33"/>
      <c r="AO437" s="33">
        <f t="shared" ca="1" si="297"/>
        <v>0</v>
      </c>
      <c r="AP437" s="33">
        <f t="shared" ca="1" si="298"/>
        <v>0</v>
      </c>
      <c r="AQ437" s="33">
        <f t="shared" ca="1" si="299"/>
        <v>1</v>
      </c>
      <c r="AR437" s="33">
        <f t="shared" ca="1" si="300"/>
        <v>0</v>
      </c>
      <c r="AS437" s="33">
        <f t="shared" ca="1" si="301"/>
        <v>0</v>
      </c>
      <c r="AT437" s="34">
        <f t="shared" ca="1" si="302"/>
        <v>0</v>
      </c>
      <c r="AU437" s="33"/>
      <c r="AV437" s="1"/>
      <c r="AW437" s="1"/>
      <c r="AX437" s="1"/>
      <c r="AY437" s="1"/>
      <c r="AZ437" s="1"/>
      <c r="BD437" s="34">
        <f ca="1">Table1[[#This Row],[Car Value]]/Table1[[#This Row],[Cars]]</f>
        <v>20261.008972989835</v>
      </c>
      <c r="BG437" s="34">
        <f t="shared" ca="1" si="303"/>
        <v>0</v>
      </c>
      <c r="BN437" s="16">
        <f ca="1">Table1[[#This Row],[Mortage Value]]/Table1[[#This Row],[Value of House]]</f>
        <v>0.65920154116545571</v>
      </c>
      <c r="BO437" s="1">
        <f t="shared" ca="1" si="294"/>
        <v>0</v>
      </c>
      <c r="BP437" s="1"/>
      <c r="BS437" s="33">
        <f t="shared" ca="1" si="312"/>
        <v>0</v>
      </c>
      <c r="BT437" s="33">
        <f t="shared" ca="1" si="313"/>
        <v>0</v>
      </c>
      <c r="BU437" s="33">
        <f t="shared" ca="1" si="314"/>
        <v>0</v>
      </c>
      <c r="BV437" s="33">
        <f t="shared" ca="1" si="324"/>
        <v>0</v>
      </c>
      <c r="BW437" s="33">
        <f t="shared" ca="1" si="315"/>
        <v>0</v>
      </c>
      <c r="BX437" s="33">
        <f t="shared" ca="1" si="316"/>
        <v>18010</v>
      </c>
      <c r="BZ437" s="33">
        <f t="shared" ca="1" si="304"/>
        <v>0</v>
      </c>
      <c r="CA437" s="33">
        <f t="shared" ca="1" si="305"/>
        <v>0</v>
      </c>
      <c r="CB437" s="33">
        <f t="shared" ca="1" si="306"/>
        <v>18010</v>
      </c>
      <c r="CC437" s="33">
        <f t="shared" ca="1" si="307"/>
        <v>0</v>
      </c>
      <c r="CD437" s="33">
        <f t="shared" ca="1" si="308"/>
        <v>0</v>
      </c>
      <c r="CE437" s="34">
        <f t="shared" ca="1" si="309"/>
        <v>0</v>
      </c>
      <c r="CG437" s="33">
        <f t="shared" ca="1" si="311"/>
        <v>1</v>
      </c>
      <c r="CH437" s="7"/>
      <c r="CJ437" s="34">
        <f t="shared" ca="1" si="310"/>
        <v>44</v>
      </c>
    </row>
    <row r="438" spans="1:88" x14ac:dyDescent="0.25">
      <c r="A438" s="1">
        <f t="shared" ca="1" si="281"/>
        <v>1</v>
      </c>
      <c r="B438" s="1" t="str">
        <f t="shared" ca="1" si="282"/>
        <v>Men</v>
      </c>
      <c r="C438" s="1">
        <f t="shared" ca="1" si="283"/>
        <v>25</v>
      </c>
      <c r="D438" s="1">
        <f t="shared" ca="1" si="284"/>
        <v>4</v>
      </c>
      <c r="E438" s="1" t="str">
        <f t="shared" ca="1" si="285"/>
        <v>IT</v>
      </c>
      <c r="F438" s="1">
        <f t="shared" ca="1" si="286"/>
        <v>2</v>
      </c>
      <c r="G438" s="1" t="str">
        <f t="shared" ca="1" si="287"/>
        <v>Civil Engineering</v>
      </c>
      <c r="H438" s="1">
        <f t="shared" ca="1" si="288"/>
        <v>0</v>
      </c>
      <c r="I438" s="1">
        <f t="shared" ca="1" si="280"/>
        <v>2</v>
      </c>
      <c r="J438" s="1">
        <f t="shared" ca="1" si="289"/>
        <v>16454</v>
      </c>
      <c r="K438" s="1">
        <f t="shared" ca="1" si="290"/>
        <v>6</v>
      </c>
      <c r="L438" s="1" t="str">
        <f t="shared" ca="1" si="291"/>
        <v>Bhandup Station road</v>
      </c>
      <c r="M438" s="1">
        <f t="shared" ca="1" si="317"/>
        <v>82270</v>
      </c>
      <c r="N438" s="1">
        <f t="shared" ca="1" si="292"/>
        <v>21630.34532825615</v>
      </c>
      <c r="O438" s="1">
        <f t="shared" ca="1" si="318"/>
        <v>28169.278323910694</v>
      </c>
      <c r="P438" s="1">
        <f t="shared" ca="1" si="293"/>
        <v>11560</v>
      </c>
      <c r="Q438" s="1">
        <f t="shared" ca="1" si="319"/>
        <v>28041.644882868575</v>
      </c>
      <c r="R438">
        <f t="shared" ca="1" si="320"/>
        <v>11820.219874467875</v>
      </c>
      <c r="S438" s="1">
        <f t="shared" ca="1" si="321"/>
        <v>122259.49819837857</v>
      </c>
      <c r="T438" s="1">
        <f t="shared" ca="1" si="322"/>
        <v>61231.990211124728</v>
      </c>
      <c r="U438" s="1">
        <f t="shared" ca="1" si="323"/>
        <v>61027.507987253841</v>
      </c>
      <c r="X438" s="33">
        <f t="shared" ca="1" si="295"/>
        <v>0</v>
      </c>
      <c r="Y438" s="33">
        <f t="shared" ca="1" si="296"/>
        <v>1</v>
      </c>
      <c r="Z438" s="33"/>
      <c r="AA438" s="33"/>
      <c r="AO438" s="33">
        <f t="shared" ca="1" si="297"/>
        <v>1</v>
      </c>
      <c r="AP438" s="33">
        <f t="shared" ca="1" si="298"/>
        <v>0</v>
      </c>
      <c r="AQ438" s="33">
        <f t="shared" ca="1" si="299"/>
        <v>0</v>
      </c>
      <c r="AR438" s="33">
        <f t="shared" ca="1" si="300"/>
        <v>0</v>
      </c>
      <c r="AS438" s="33">
        <f t="shared" ca="1" si="301"/>
        <v>0</v>
      </c>
      <c r="AT438" s="34">
        <f t="shared" ca="1" si="302"/>
        <v>0</v>
      </c>
      <c r="AU438" s="33"/>
      <c r="AV438" s="1"/>
      <c r="AW438" s="1"/>
      <c r="AX438" s="1"/>
      <c r="AY438" s="1"/>
      <c r="AZ438" s="1"/>
      <c r="BD438" s="34">
        <f ca="1">Table1[[#This Row],[Car Value]]/Table1[[#This Row],[Cars]]</f>
        <v>14084.639161955347</v>
      </c>
      <c r="BG438" s="34">
        <f t="shared" ca="1" si="303"/>
        <v>0</v>
      </c>
      <c r="BN438" s="16">
        <f ca="1">Table1[[#This Row],[Mortage Value]]/Table1[[#This Row],[Value of House]]</f>
        <v>0.26291899025472409</v>
      </c>
      <c r="BO438" s="1">
        <f t="shared" ca="1" si="294"/>
        <v>0</v>
      </c>
      <c r="BP438" s="1"/>
      <c r="BS438" s="33">
        <f t="shared" ca="1" si="312"/>
        <v>0</v>
      </c>
      <c r="BT438" s="33">
        <f t="shared" ca="1" si="313"/>
        <v>0</v>
      </c>
      <c r="BU438" s="33">
        <f t="shared" ca="1" si="314"/>
        <v>22896</v>
      </c>
      <c r="BV438" s="33">
        <f t="shared" ca="1" si="324"/>
        <v>0</v>
      </c>
      <c r="BW438" s="33">
        <f t="shared" ca="1" si="315"/>
        <v>0</v>
      </c>
      <c r="BX438" s="33">
        <f t="shared" ca="1" si="316"/>
        <v>0</v>
      </c>
      <c r="BZ438" s="33">
        <f t="shared" ca="1" si="304"/>
        <v>22896</v>
      </c>
      <c r="CA438" s="33">
        <f t="shared" ca="1" si="305"/>
        <v>0</v>
      </c>
      <c r="CB438" s="33">
        <f t="shared" ca="1" si="306"/>
        <v>0</v>
      </c>
      <c r="CC438" s="33">
        <f t="shared" ca="1" si="307"/>
        <v>0</v>
      </c>
      <c r="CD438" s="33">
        <f t="shared" ca="1" si="308"/>
        <v>0</v>
      </c>
      <c r="CE438" s="34">
        <f t="shared" ca="1" si="309"/>
        <v>0</v>
      </c>
      <c r="CG438" s="33">
        <f t="shared" ca="1" si="311"/>
        <v>1</v>
      </c>
      <c r="CH438" s="7"/>
      <c r="CJ438" s="34">
        <f t="shared" ca="1" si="310"/>
        <v>34</v>
      </c>
    </row>
    <row r="439" spans="1:88" x14ac:dyDescent="0.25">
      <c r="A439" s="1">
        <f t="shared" ca="1" si="281"/>
        <v>2</v>
      </c>
      <c r="B439" s="1" t="str">
        <f t="shared" ca="1" si="282"/>
        <v>Women</v>
      </c>
      <c r="C439" s="1">
        <f t="shared" ca="1" si="283"/>
        <v>33</v>
      </c>
      <c r="D439" s="1">
        <f t="shared" ca="1" si="284"/>
        <v>2</v>
      </c>
      <c r="E439" s="1" t="str">
        <f t="shared" ca="1" si="285"/>
        <v>Construction</v>
      </c>
      <c r="F439" s="1">
        <f t="shared" ca="1" si="286"/>
        <v>1</v>
      </c>
      <c r="G439" s="1" t="str">
        <f t="shared" ca="1" si="287"/>
        <v>Doctor</v>
      </c>
      <c r="H439" s="1">
        <f t="shared" ca="1" si="288"/>
        <v>1</v>
      </c>
      <c r="I439" s="1">
        <f t="shared" ca="1" si="280"/>
        <v>2</v>
      </c>
      <c r="J439" s="1">
        <f t="shared" ca="1" si="289"/>
        <v>33108</v>
      </c>
      <c r="K439" s="1">
        <f t="shared" ca="1" si="290"/>
        <v>6</v>
      </c>
      <c r="L439" s="1" t="str">
        <f t="shared" ca="1" si="291"/>
        <v>Bhandup Station road</v>
      </c>
      <c r="M439" s="1">
        <f t="shared" ca="1" si="317"/>
        <v>165540</v>
      </c>
      <c r="N439" s="1">
        <f t="shared" ca="1" si="292"/>
        <v>45258.248078606826</v>
      </c>
      <c r="O439" s="1">
        <f t="shared" ca="1" si="318"/>
        <v>4049.4873207284131</v>
      </c>
      <c r="P439" s="1">
        <f t="shared" ca="1" si="293"/>
        <v>996</v>
      </c>
      <c r="Q439" s="1">
        <f t="shared" ca="1" si="319"/>
        <v>38430.926329397684</v>
      </c>
      <c r="R439">
        <f t="shared" ca="1" si="320"/>
        <v>39292.095362865752</v>
      </c>
      <c r="S439" s="1">
        <f t="shared" ca="1" si="321"/>
        <v>208881.58268359417</v>
      </c>
      <c r="T439" s="1">
        <f t="shared" ca="1" si="322"/>
        <v>84685.174408004503</v>
      </c>
      <c r="U439" s="1">
        <f t="shared" ca="1" si="323"/>
        <v>124196.40827558967</v>
      </c>
      <c r="X439" s="33">
        <f t="shared" ca="1" si="295"/>
        <v>1</v>
      </c>
      <c r="Y439" s="33">
        <f t="shared" ca="1" si="296"/>
        <v>0</v>
      </c>
      <c r="Z439" s="33"/>
      <c r="AA439" s="33"/>
      <c r="AO439" s="33">
        <f t="shared" ca="1" si="297"/>
        <v>0</v>
      </c>
      <c r="AP439" s="33">
        <f t="shared" ca="1" si="298"/>
        <v>1</v>
      </c>
      <c r="AQ439" s="33">
        <f t="shared" ca="1" si="299"/>
        <v>0</v>
      </c>
      <c r="AR439" s="33">
        <f t="shared" ca="1" si="300"/>
        <v>0</v>
      </c>
      <c r="AS439" s="33">
        <f t="shared" ca="1" si="301"/>
        <v>0</v>
      </c>
      <c r="AT439" s="34">
        <f t="shared" ca="1" si="302"/>
        <v>0</v>
      </c>
      <c r="AU439" s="33"/>
      <c r="AV439" s="1"/>
      <c r="AW439" s="1"/>
      <c r="AX439" s="1"/>
      <c r="AY439" s="1"/>
      <c r="AZ439" s="1"/>
      <c r="BD439" s="34">
        <f ca="1">Table1[[#This Row],[Car Value]]/Table1[[#This Row],[Cars]]</f>
        <v>2024.7436603642066</v>
      </c>
      <c r="BG439" s="34">
        <f t="shared" ca="1" si="303"/>
        <v>0</v>
      </c>
      <c r="BN439" s="16">
        <f ca="1">Table1[[#This Row],[Mortage Value]]/Table1[[#This Row],[Value of House]]</f>
        <v>0.27339765663046289</v>
      </c>
      <c r="BO439" s="1">
        <f t="shared" ca="1" si="294"/>
        <v>0</v>
      </c>
      <c r="BP439" s="1"/>
      <c r="BS439" s="33">
        <f t="shared" ca="1" si="312"/>
        <v>0</v>
      </c>
      <c r="BT439" s="33">
        <f t="shared" ca="1" si="313"/>
        <v>0</v>
      </c>
      <c r="BU439" s="33">
        <f t="shared" ca="1" si="314"/>
        <v>0</v>
      </c>
      <c r="BV439" s="33">
        <f t="shared" ca="1" si="324"/>
        <v>16454</v>
      </c>
      <c r="BW439" s="33">
        <f t="shared" ca="1" si="315"/>
        <v>0</v>
      </c>
      <c r="BX439" s="33">
        <f t="shared" ca="1" si="316"/>
        <v>0</v>
      </c>
      <c r="BZ439" s="33">
        <f t="shared" ca="1" si="304"/>
        <v>0</v>
      </c>
      <c r="CA439" s="33">
        <f t="shared" ca="1" si="305"/>
        <v>16454</v>
      </c>
      <c r="CB439" s="33">
        <f t="shared" ca="1" si="306"/>
        <v>0</v>
      </c>
      <c r="CC439" s="33">
        <f t="shared" ca="1" si="307"/>
        <v>0</v>
      </c>
      <c r="CD439" s="33">
        <f t="shared" ca="1" si="308"/>
        <v>0</v>
      </c>
      <c r="CE439" s="34">
        <f t="shared" ca="1" si="309"/>
        <v>0</v>
      </c>
      <c r="CG439" s="33">
        <f t="shared" ca="1" si="311"/>
        <v>1</v>
      </c>
      <c r="CH439" s="7"/>
      <c r="CJ439" s="34">
        <f t="shared" ca="1" si="310"/>
        <v>44</v>
      </c>
    </row>
    <row r="440" spans="1:88" x14ac:dyDescent="0.25">
      <c r="A440" s="1">
        <f t="shared" ca="1" si="281"/>
        <v>1</v>
      </c>
      <c r="B440" s="1" t="str">
        <f t="shared" ca="1" si="282"/>
        <v>Men</v>
      </c>
      <c r="C440" s="1">
        <f t="shared" ca="1" si="283"/>
        <v>30</v>
      </c>
      <c r="D440" s="1">
        <f t="shared" ca="1" si="284"/>
        <v>5</v>
      </c>
      <c r="E440" s="1" t="str">
        <f t="shared" ca="1" si="285"/>
        <v xml:space="preserve">General work </v>
      </c>
      <c r="F440" s="1">
        <f t="shared" ca="1" si="286"/>
        <v>2</v>
      </c>
      <c r="G440" s="1" t="str">
        <f t="shared" ca="1" si="287"/>
        <v>Civil Engineering</v>
      </c>
      <c r="H440" s="1">
        <f t="shared" ca="1" si="288"/>
        <v>1</v>
      </c>
      <c r="I440" s="1">
        <f t="shared" ca="1" si="280"/>
        <v>2</v>
      </c>
      <c r="J440" s="1">
        <f t="shared" ca="1" si="289"/>
        <v>24449</v>
      </c>
      <c r="K440" s="1">
        <f t="shared" ca="1" si="290"/>
        <v>2</v>
      </c>
      <c r="L440" s="1" t="str">
        <f t="shared" ca="1" si="291"/>
        <v>Tembhipada Road</v>
      </c>
      <c r="M440" s="1">
        <f t="shared" ca="1" si="317"/>
        <v>73347</v>
      </c>
      <c r="N440" s="1">
        <f t="shared" ca="1" si="292"/>
        <v>36532.636761804919</v>
      </c>
      <c r="O440" s="1">
        <f t="shared" ca="1" si="318"/>
        <v>35139.029552585816</v>
      </c>
      <c r="P440" s="1">
        <f t="shared" ca="1" si="293"/>
        <v>1213</v>
      </c>
      <c r="Q440" s="1">
        <f t="shared" ca="1" si="319"/>
        <v>25527.353874432109</v>
      </c>
      <c r="R440">
        <f t="shared" ca="1" si="320"/>
        <v>34998.138937974727</v>
      </c>
      <c r="S440" s="1">
        <f t="shared" ca="1" si="321"/>
        <v>143484.16849056055</v>
      </c>
      <c r="T440" s="1">
        <f t="shared" ca="1" si="322"/>
        <v>63272.990636237024</v>
      </c>
      <c r="U440" s="1">
        <f t="shared" ca="1" si="323"/>
        <v>80211.177854323527</v>
      </c>
      <c r="X440" s="33">
        <f t="shared" ca="1" si="295"/>
        <v>0</v>
      </c>
      <c r="Y440" s="33">
        <f t="shared" ca="1" si="296"/>
        <v>1</v>
      </c>
      <c r="Z440" s="33"/>
      <c r="AA440" s="33"/>
      <c r="AO440" s="33">
        <f t="shared" ca="1" si="297"/>
        <v>0</v>
      </c>
      <c r="AP440" s="33">
        <f t="shared" ca="1" si="298"/>
        <v>0</v>
      </c>
      <c r="AQ440" s="33">
        <f t="shared" ca="1" si="299"/>
        <v>0</v>
      </c>
      <c r="AR440" s="33">
        <f t="shared" ca="1" si="300"/>
        <v>1</v>
      </c>
      <c r="AS440" s="33">
        <f t="shared" ca="1" si="301"/>
        <v>0</v>
      </c>
      <c r="AT440" s="34">
        <f t="shared" ca="1" si="302"/>
        <v>0</v>
      </c>
      <c r="AU440" s="33"/>
      <c r="AV440" s="1"/>
      <c r="AW440" s="1"/>
      <c r="AX440" s="1"/>
      <c r="AY440" s="1"/>
      <c r="AZ440" s="1"/>
      <c r="BD440" s="34">
        <f ca="1">Table1[[#This Row],[Car Value]]/Table1[[#This Row],[Cars]]</f>
        <v>17569.514776292908</v>
      </c>
      <c r="BG440" s="34">
        <f t="shared" ca="1" si="303"/>
        <v>0</v>
      </c>
      <c r="BN440" s="16">
        <f ca="1">Table1[[#This Row],[Mortage Value]]/Table1[[#This Row],[Value of House]]</f>
        <v>0.49807949557316483</v>
      </c>
      <c r="BO440" s="1">
        <f t="shared" ca="1" si="294"/>
        <v>0</v>
      </c>
      <c r="BP440" s="1"/>
      <c r="BS440" s="33">
        <f t="shared" ca="1" si="312"/>
        <v>0</v>
      </c>
      <c r="BT440" s="33">
        <f t="shared" ca="1" si="313"/>
        <v>0</v>
      </c>
      <c r="BU440" s="33">
        <f t="shared" ca="1" si="314"/>
        <v>0</v>
      </c>
      <c r="BV440" s="33">
        <f t="shared" ca="1" si="324"/>
        <v>33108</v>
      </c>
      <c r="BW440" s="33">
        <f t="shared" ca="1" si="315"/>
        <v>0</v>
      </c>
      <c r="BX440" s="33">
        <f t="shared" ca="1" si="316"/>
        <v>0</v>
      </c>
      <c r="BZ440" s="33">
        <f t="shared" ca="1" si="304"/>
        <v>0</v>
      </c>
      <c r="CA440" s="33">
        <f t="shared" ca="1" si="305"/>
        <v>0</v>
      </c>
      <c r="CB440" s="33">
        <f t="shared" ca="1" si="306"/>
        <v>0</v>
      </c>
      <c r="CC440" s="33">
        <f t="shared" ca="1" si="307"/>
        <v>33108</v>
      </c>
      <c r="CD440" s="33">
        <f t="shared" ca="1" si="308"/>
        <v>0</v>
      </c>
      <c r="CE440" s="34">
        <f t="shared" ca="1" si="309"/>
        <v>0</v>
      </c>
      <c r="CG440" s="33">
        <f t="shared" ca="1" si="311"/>
        <v>1</v>
      </c>
      <c r="CH440" s="7"/>
      <c r="CJ440" s="34">
        <f t="shared" ca="1" si="310"/>
        <v>25</v>
      </c>
    </row>
    <row r="441" spans="1:88" x14ac:dyDescent="0.25">
      <c r="A441" s="1">
        <f t="shared" ca="1" si="281"/>
        <v>1</v>
      </c>
      <c r="B441" s="1" t="str">
        <f t="shared" ca="1" si="282"/>
        <v>Men</v>
      </c>
      <c r="C441" s="1">
        <f t="shared" ca="1" si="283"/>
        <v>36</v>
      </c>
      <c r="D441" s="1">
        <f t="shared" ca="1" si="284"/>
        <v>1</v>
      </c>
      <c r="E441" s="1" t="str">
        <f t="shared" ca="1" si="285"/>
        <v>Health</v>
      </c>
      <c r="F441" s="1">
        <f t="shared" ca="1" si="286"/>
        <v>3</v>
      </c>
      <c r="G441" s="1" t="str">
        <f t="shared" ca="1" si="287"/>
        <v>B.ED</v>
      </c>
      <c r="H441" s="1">
        <f t="shared" ca="1" si="288"/>
        <v>1</v>
      </c>
      <c r="I441" s="1">
        <f t="shared" ca="1" si="280"/>
        <v>1</v>
      </c>
      <c r="J441" s="1">
        <f t="shared" ca="1" si="289"/>
        <v>20189</v>
      </c>
      <c r="K441" s="1">
        <f t="shared" ca="1" si="290"/>
        <v>4</v>
      </c>
      <c r="L441" s="1" t="str">
        <f t="shared" ca="1" si="291"/>
        <v>Sarvoday Nagar</v>
      </c>
      <c r="M441" s="1">
        <f t="shared" ca="1" si="317"/>
        <v>60567</v>
      </c>
      <c r="N441" s="1">
        <f t="shared" ca="1" si="292"/>
        <v>41523.714340398808</v>
      </c>
      <c r="O441" s="1">
        <f t="shared" ca="1" si="318"/>
        <v>3819.0727401878744</v>
      </c>
      <c r="P441" s="1">
        <f t="shared" ca="1" si="293"/>
        <v>3639</v>
      </c>
      <c r="Q441" s="1">
        <f t="shared" ca="1" si="319"/>
        <v>37025.214460706062</v>
      </c>
      <c r="R441">
        <f t="shared" ca="1" si="320"/>
        <v>16619.85037982454</v>
      </c>
      <c r="S441" s="1">
        <f t="shared" ca="1" si="321"/>
        <v>81005.92312001242</v>
      </c>
      <c r="T441" s="1">
        <f t="shared" ca="1" si="322"/>
        <v>82187.928801104863</v>
      </c>
      <c r="U441" s="1">
        <f t="shared" ca="1" si="323"/>
        <v>-1182.0056810924434</v>
      </c>
      <c r="X441" s="33">
        <f t="shared" ca="1" si="295"/>
        <v>1</v>
      </c>
      <c r="Y441" s="33">
        <f t="shared" ca="1" si="296"/>
        <v>0</v>
      </c>
      <c r="Z441" s="33"/>
      <c r="AA441" s="33"/>
      <c r="AO441" s="33">
        <f t="shared" ca="1" si="297"/>
        <v>0</v>
      </c>
      <c r="AP441" s="33">
        <f t="shared" ca="1" si="298"/>
        <v>0</v>
      </c>
      <c r="AQ441" s="33">
        <f t="shared" ca="1" si="299"/>
        <v>0</v>
      </c>
      <c r="AR441" s="33">
        <f t="shared" ca="1" si="300"/>
        <v>0</v>
      </c>
      <c r="AS441" s="33">
        <f t="shared" ca="1" si="301"/>
        <v>0</v>
      </c>
      <c r="AT441" s="34">
        <f t="shared" ca="1" si="302"/>
        <v>0</v>
      </c>
      <c r="AU441" s="33"/>
      <c r="AV441" s="1"/>
      <c r="AW441" s="1"/>
      <c r="AX441" s="1"/>
      <c r="AY441" s="1"/>
      <c r="AZ441" s="1"/>
      <c r="BD441" s="34">
        <f ca="1">Table1[[#This Row],[Car Value]]/Table1[[#This Row],[Cars]]</f>
        <v>3819.0727401878744</v>
      </c>
      <c r="BG441" s="34">
        <f t="shared" ca="1" si="303"/>
        <v>0</v>
      </c>
      <c r="BN441" s="16">
        <f ca="1">Table1[[#This Row],[Mortage Value]]/Table1[[#This Row],[Value of House]]</f>
        <v>0.68558314495350292</v>
      </c>
      <c r="BO441" s="1">
        <f t="shared" ca="1" si="294"/>
        <v>0</v>
      </c>
      <c r="BP441" s="1"/>
      <c r="BS441" s="33">
        <f t="shared" ca="1" si="312"/>
        <v>0</v>
      </c>
      <c r="BT441" s="33">
        <f t="shared" ca="1" si="313"/>
        <v>0</v>
      </c>
      <c r="BU441" s="33">
        <f t="shared" ca="1" si="314"/>
        <v>0</v>
      </c>
      <c r="BV441" s="33">
        <f t="shared" ca="1" si="324"/>
        <v>0</v>
      </c>
      <c r="BW441" s="33">
        <f t="shared" ca="1" si="315"/>
        <v>0</v>
      </c>
      <c r="BX441" s="33">
        <f t="shared" ca="1" si="316"/>
        <v>0</v>
      </c>
      <c r="BZ441" s="33">
        <f t="shared" ca="1" si="304"/>
        <v>0</v>
      </c>
      <c r="CA441" s="33">
        <f t="shared" ca="1" si="305"/>
        <v>0</v>
      </c>
      <c r="CB441" s="33">
        <f t="shared" ca="1" si="306"/>
        <v>0</v>
      </c>
      <c r="CC441" s="33">
        <f t="shared" ca="1" si="307"/>
        <v>0</v>
      </c>
      <c r="CD441" s="33">
        <f t="shared" ca="1" si="308"/>
        <v>0</v>
      </c>
      <c r="CE441" s="34">
        <f t="shared" ca="1" si="309"/>
        <v>0</v>
      </c>
      <c r="CG441" s="33">
        <f t="shared" ca="1" si="311"/>
        <v>1</v>
      </c>
      <c r="CH441" s="7"/>
      <c r="CJ441" s="34">
        <f t="shared" ca="1" si="310"/>
        <v>33</v>
      </c>
    </row>
    <row r="442" spans="1:88" x14ac:dyDescent="0.25">
      <c r="A442" s="1">
        <f t="shared" ca="1" si="281"/>
        <v>2</v>
      </c>
      <c r="B442" s="1" t="str">
        <f t="shared" ca="1" si="282"/>
        <v>Women</v>
      </c>
      <c r="C442" s="1">
        <f t="shared" ca="1" si="283"/>
        <v>27</v>
      </c>
      <c r="D442" s="1">
        <f t="shared" ca="1" si="284"/>
        <v>1</v>
      </c>
      <c r="E442" s="1" t="str">
        <f t="shared" ca="1" si="285"/>
        <v>Health</v>
      </c>
      <c r="F442" s="1">
        <f t="shared" ca="1" si="286"/>
        <v>1</v>
      </c>
      <c r="G442" s="1" t="str">
        <f t="shared" ca="1" si="287"/>
        <v>Doctor</v>
      </c>
      <c r="H442" s="1">
        <f t="shared" ca="1" si="288"/>
        <v>2</v>
      </c>
      <c r="I442" s="1">
        <f t="shared" ca="1" si="280"/>
        <v>1</v>
      </c>
      <c r="J442" s="1">
        <f t="shared" ca="1" si="289"/>
        <v>31073</v>
      </c>
      <c r="K442" s="1">
        <f t="shared" ca="1" si="290"/>
        <v>3</v>
      </c>
      <c r="L442" s="1" t="str">
        <f t="shared" ca="1" si="291"/>
        <v>Nardas Nagar</v>
      </c>
      <c r="M442" s="1">
        <f t="shared" ca="1" si="317"/>
        <v>93219</v>
      </c>
      <c r="N442" s="1">
        <f t="shared" ca="1" si="292"/>
        <v>29960.814074508442</v>
      </c>
      <c r="O442" s="1">
        <f t="shared" ca="1" si="318"/>
        <v>8732.679201982266</v>
      </c>
      <c r="P442" s="1">
        <f t="shared" ca="1" si="293"/>
        <v>5966</v>
      </c>
      <c r="Q442" s="1">
        <f t="shared" ca="1" si="319"/>
        <v>59770.37212011595</v>
      </c>
      <c r="R442">
        <f t="shared" ca="1" si="320"/>
        <v>4987.0908804563123</v>
      </c>
      <c r="S442" s="1">
        <f t="shared" ca="1" si="321"/>
        <v>106938.77008243857</v>
      </c>
      <c r="T442" s="1">
        <f t="shared" ca="1" si="322"/>
        <v>95697.186194624388</v>
      </c>
      <c r="U442" s="1">
        <f t="shared" ca="1" si="323"/>
        <v>11241.58388781418</v>
      </c>
      <c r="X442" s="33">
        <f t="shared" ca="1" si="295"/>
        <v>1</v>
      </c>
      <c r="Y442" s="33">
        <f t="shared" ca="1" si="296"/>
        <v>0</v>
      </c>
      <c r="Z442" s="33"/>
      <c r="AA442" s="33"/>
      <c r="AO442" s="33">
        <f t="shared" ca="1" si="297"/>
        <v>0</v>
      </c>
      <c r="AP442" s="33">
        <f t="shared" ca="1" si="298"/>
        <v>0</v>
      </c>
      <c r="AQ442" s="33">
        <f t="shared" ca="1" si="299"/>
        <v>1</v>
      </c>
      <c r="AR442" s="33">
        <f t="shared" ca="1" si="300"/>
        <v>0</v>
      </c>
      <c r="AS442" s="33">
        <f t="shared" ca="1" si="301"/>
        <v>0</v>
      </c>
      <c r="AT442" s="34">
        <f t="shared" ca="1" si="302"/>
        <v>0</v>
      </c>
      <c r="AU442" s="33"/>
      <c r="AV442" s="1"/>
      <c r="AW442" s="1"/>
      <c r="AX442" s="1"/>
      <c r="AY442" s="1"/>
      <c r="AZ442" s="1"/>
      <c r="BD442" s="34">
        <f ca="1">Table1[[#This Row],[Car Value]]/Table1[[#This Row],[Cars]]</f>
        <v>8732.679201982266</v>
      </c>
      <c r="BG442" s="34">
        <f t="shared" ca="1" si="303"/>
        <v>0</v>
      </c>
      <c r="BN442" s="16">
        <f ca="1">Table1[[#This Row],[Mortage Value]]/Table1[[#This Row],[Value of House]]</f>
        <v>0.32140244021614095</v>
      </c>
      <c r="BO442" s="1">
        <f t="shared" ca="1" si="294"/>
        <v>0</v>
      </c>
      <c r="BP442" s="1"/>
      <c r="BS442" s="33">
        <f t="shared" ca="1" si="312"/>
        <v>0</v>
      </c>
      <c r="BT442" s="33">
        <f t="shared" ca="1" si="313"/>
        <v>0</v>
      </c>
      <c r="BU442" s="33">
        <f t="shared" ca="1" si="314"/>
        <v>0</v>
      </c>
      <c r="BV442" s="33">
        <f t="shared" ca="1" si="324"/>
        <v>0</v>
      </c>
      <c r="BW442" s="33">
        <f t="shared" ca="1" si="315"/>
        <v>20189</v>
      </c>
      <c r="BX442" s="33">
        <f t="shared" ca="1" si="316"/>
        <v>0</v>
      </c>
      <c r="BZ442" s="33">
        <f t="shared" ca="1" si="304"/>
        <v>0</v>
      </c>
      <c r="CA442" s="33">
        <f t="shared" ca="1" si="305"/>
        <v>0</v>
      </c>
      <c r="CB442" s="33">
        <f t="shared" ca="1" si="306"/>
        <v>20189</v>
      </c>
      <c r="CC442" s="33">
        <f t="shared" ca="1" si="307"/>
        <v>0</v>
      </c>
      <c r="CD442" s="33">
        <f t="shared" ca="1" si="308"/>
        <v>0</v>
      </c>
      <c r="CE442" s="34">
        <f t="shared" ca="1" si="309"/>
        <v>0</v>
      </c>
      <c r="CG442" s="33">
        <f t="shared" ca="1" si="311"/>
        <v>1</v>
      </c>
      <c r="CH442" s="7"/>
      <c r="CJ442" s="34">
        <f t="shared" ca="1" si="310"/>
        <v>30</v>
      </c>
    </row>
    <row r="443" spans="1:88" x14ac:dyDescent="0.25">
      <c r="A443" s="1">
        <f t="shared" ca="1" si="281"/>
        <v>2</v>
      </c>
      <c r="B443" s="1" t="str">
        <f t="shared" ca="1" si="282"/>
        <v>Women</v>
      </c>
      <c r="C443" s="1">
        <f t="shared" ca="1" si="283"/>
        <v>34</v>
      </c>
      <c r="D443" s="1">
        <f t="shared" ca="1" si="284"/>
        <v>1</v>
      </c>
      <c r="E443" s="1" t="str">
        <f t="shared" ca="1" si="285"/>
        <v>Health</v>
      </c>
      <c r="F443" s="1">
        <f t="shared" ca="1" si="286"/>
        <v>1</v>
      </c>
      <c r="G443" s="1" t="str">
        <f t="shared" ca="1" si="287"/>
        <v>Doctor</v>
      </c>
      <c r="H443" s="1">
        <f t="shared" ca="1" si="288"/>
        <v>3</v>
      </c>
      <c r="I443" s="1">
        <f t="shared" ca="1" si="280"/>
        <v>1</v>
      </c>
      <c r="J443" s="1">
        <f t="shared" ca="1" si="289"/>
        <v>31850</v>
      </c>
      <c r="K443" s="1">
        <f t="shared" ca="1" si="290"/>
        <v>5</v>
      </c>
      <c r="L443" s="1" t="str">
        <f t="shared" ca="1" si="291"/>
        <v>Shivaji Talao</v>
      </c>
      <c r="M443" s="1">
        <f t="shared" ca="1" si="317"/>
        <v>191100</v>
      </c>
      <c r="N443" s="1">
        <f t="shared" ca="1" si="292"/>
        <v>145982.82671935318</v>
      </c>
      <c r="O443" s="1">
        <f t="shared" ca="1" si="318"/>
        <v>16368.918965717872</v>
      </c>
      <c r="P443" s="1">
        <f t="shared" ca="1" si="293"/>
        <v>10500</v>
      </c>
      <c r="Q443" s="1">
        <f t="shared" ca="1" si="319"/>
        <v>60257.112848791345</v>
      </c>
      <c r="R443">
        <f t="shared" ca="1" si="320"/>
        <v>19205.840870280394</v>
      </c>
      <c r="S443" s="1">
        <f t="shared" ca="1" si="321"/>
        <v>226674.75983599827</v>
      </c>
      <c r="T443" s="1">
        <f t="shared" ca="1" si="322"/>
        <v>216739.93956814453</v>
      </c>
      <c r="U443" s="1">
        <f t="shared" ca="1" si="323"/>
        <v>9934.8202678537345</v>
      </c>
      <c r="X443" s="33">
        <f t="shared" ca="1" si="295"/>
        <v>0</v>
      </c>
      <c r="Y443" s="33">
        <f t="shared" ca="1" si="296"/>
        <v>1</v>
      </c>
      <c r="Z443" s="33"/>
      <c r="AA443" s="33"/>
      <c r="AO443" s="33">
        <f t="shared" ca="1" si="297"/>
        <v>0</v>
      </c>
      <c r="AP443" s="33">
        <f t="shared" ca="1" si="298"/>
        <v>0</v>
      </c>
      <c r="AQ443" s="33">
        <f t="shared" ca="1" si="299"/>
        <v>1</v>
      </c>
      <c r="AR443" s="33">
        <f t="shared" ca="1" si="300"/>
        <v>0</v>
      </c>
      <c r="AS443" s="33">
        <f t="shared" ca="1" si="301"/>
        <v>0</v>
      </c>
      <c r="AT443" s="34">
        <f t="shared" ca="1" si="302"/>
        <v>0</v>
      </c>
      <c r="AU443" s="33"/>
      <c r="AV443" s="1"/>
      <c r="AW443" s="1"/>
      <c r="AX443" s="1"/>
      <c r="AY443" s="1"/>
      <c r="AZ443" s="1"/>
      <c r="BD443" s="34">
        <f ca="1">Table1[[#This Row],[Car Value]]/Table1[[#This Row],[Cars]]</f>
        <v>16368.918965717872</v>
      </c>
      <c r="BG443" s="34">
        <f t="shared" ca="1" si="303"/>
        <v>0</v>
      </c>
      <c r="BN443" s="16">
        <f ca="1">Table1[[#This Row],[Mortage Value]]/Table1[[#This Row],[Value of House]]</f>
        <v>0.76390804144088531</v>
      </c>
      <c r="BO443" s="1">
        <f t="shared" ca="1" si="294"/>
        <v>0</v>
      </c>
      <c r="BP443" s="1"/>
      <c r="BS443" s="33">
        <f t="shared" ca="1" si="312"/>
        <v>0</v>
      </c>
      <c r="BT443" s="33">
        <f t="shared" ca="1" si="313"/>
        <v>0</v>
      </c>
      <c r="BU443" s="33">
        <f t="shared" ca="1" si="314"/>
        <v>0</v>
      </c>
      <c r="BV443" s="33">
        <f t="shared" ca="1" si="324"/>
        <v>0</v>
      </c>
      <c r="BW443" s="33">
        <f t="shared" ca="1" si="315"/>
        <v>0</v>
      </c>
      <c r="BX443" s="33">
        <f t="shared" ca="1" si="316"/>
        <v>31073</v>
      </c>
      <c r="BZ443" s="33">
        <f t="shared" ca="1" si="304"/>
        <v>0</v>
      </c>
      <c r="CA443" s="33">
        <f t="shared" ca="1" si="305"/>
        <v>0</v>
      </c>
      <c r="CB443" s="33">
        <f t="shared" ca="1" si="306"/>
        <v>31073</v>
      </c>
      <c r="CC443" s="33">
        <f t="shared" ca="1" si="307"/>
        <v>0</v>
      </c>
      <c r="CD443" s="33">
        <f t="shared" ca="1" si="308"/>
        <v>0</v>
      </c>
      <c r="CE443" s="34">
        <f t="shared" ca="1" si="309"/>
        <v>0</v>
      </c>
      <c r="CG443" s="33">
        <f t="shared" ca="1" si="311"/>
        <v>1</v>
      </c>
      <c r="CH443" s="7"/>
      <c r="CJ443" s="34">
        <f t="shared" ca="1" si="310"/>
        <v>0</v>
      </c>
    </row>
    <row r="444" spans="1:88" x14ac:dyDescent="0.25">
      <c r="A444" s="1">
        <f t="shared" ca="1" si="281"/>
        <v>1</v>
      </c>
      <c r="B444" s="1" t="str">
        <f t="shared" ca="1" si="282"/>
        <v>Men</v>
      </c>
      <c r="C444" s="1">
        <f t="shared" ca="1" si="283"/>
        <v>35</v>
      </c>
      <c r="D444" s="1">
        <f t="shared" ca="1" si="284"/>
        <v>4</v>
      </c>
      <c r="E444" s="1" t="str">
        <f t="shared" ca="1" si="285"/>
        <v>IT</v>
      </c>
      <c r="F444" s="1">
        <f t="shared" ca="1" si="286"/>
        <v>6</v>
      </c>
      <c r="G444" s="1" t="str">
        <f t="shared" ca="1" si="287"/>
        <v>Architech</v>
      </c>
      <c r="H444" s="1">
        <f t="shared" ca="1" si="288"/>
        <v>1</v>
      </c>
      <c r="I444" s="1">
        <f t="shared" ca="1" si="280"/>
        <v>1</v>
      </c>
      <c r="J444" s="1">
        <f t="shared" ca="1" si="289"/>
        <v>18634</v>
      </c>
      <c r="K444" s="1">
        <f t="shared" ca="1" si="290"/>
        <v>2</v>
      </c>
      <c r="L444" s="1" t="str">
        <f t="shared" ca="1" si="291"/>
        <v>Tembhipada Road</v>
      </c>
      <c r="M444" s="1">
        <f t="shared" ca="1" si="317"/>
        <v>55902</v>
      </c>
      <c r="N444" s="1">
        <f t="shared" ca="1" si="292"/>
        <v>48361.229553470956</v>
      </c>
      <c r="O444" s="1">
        <f t="shared" ca="1" si="318"/>
        <v>17177.020182064181</v>
      </c>
      <c r="P444" s="1">
        <f t="shared" ca="1" si="293"/>
        <v>16560</v>
      </c>
      <c r="Q444" s="1">
        <f t="shared" ca="1" si="319"/>
        <v>3444.7835149600428</v>
      </c>
      <c r="R444">
        <f t="shared" ca="1" si="320"/>
        <v>24740.419406341887</v>
      </c>
      <c r="S444" s="1">
        <f t="shared" ca="1" si="321"/>
        <v>97819.439588406065</v>
      </c>
      <c r="T444" s="1">
        <f t="shared" ca="1" si="322"/>
        <v>68366.013068430999</v>
      </c>
      <c r="U444" s="1">
        <f t="shared" ca="1" si="323"/>
        <v>29453.426519975066</v>
      </c>
      <c r="X444" s="33">
        <f t="shared" ca="1" si="295"/>
        <v>0</v>
      </c>
      <c r="Y444" s="33">
        <f t="shared" ca="1" si="296"/>
        <v>1</v>
      </c>
      <c r="Z444" s="33"/>
      <c r="AA444" s="33"/>
      <c r="AO444" s="33">
        <f t="shared" ca="1" si="297"/>
        <v>0</v>
      </c>
      <c r="AP444" s="33">
        <f t="shared" ca="1" si="298"/>
        <v>0</v>
      </c>
      <c r="AQ444" s="33">
        <f t="shared" ca="1" si="299"/>
        <v>1</v>
      </c>
      <c r="AR444" s="33">
        <f t="shared" ca="1" si="300"/>
        <v>0</v>
      </c>
      <c r="AS444" s="33">
        <f t="shared" ca="1" si="301"/>
        <v>0</v>
      </c>
      <c r="AT444" s="34">
        <f t="shared" ca="1" si="302"/>
        <v>0</v>
      </c>
      <c r="AU444" s="33"/>
      <c r="AV444" s="1"/>
      <c r="AW444" s="1"/>
      <c r="AX444" s="1"/>
      <c r="AY444" s="1"/>
      <c r="AZ444" s="1"/>
      <c r="BD444" s="34">
        <f ca="1">Table1[[#This Row],[Car Value]]/Table1[[#This Row],[Cars]]</f>
        <v>17177.020182064181</v>
      </c>
      <c r="BG444" s="34">
        <f t="shared" ca="1" si="303"/>
        <v>0</v>
      </c>
      <c r="BN444" s="16">
        <f ca="1">Table1[[#This Row],[Mortage Value]]/Table1[[#This Row],[Value of House]]</f>
        <v>0.86510732269813162</v>
      </c>
      <c r="BO444" s="1">
        <f t="shared" ca="1" si="294"/>
        <v>0</v>
      </c>
      <c r="BP444" s="1"/>
      <c r="BS444" s="33">
        <f t="shared" ca="1" si="312"/>
        <v>0</v>
      </c>
      <c r="BT444" s="33">
        <f t="shared" ca="1" si="313"/>
        <v>0</v>
      </c>
      <c r="BU444" s="33">
        <f t="shared" ca="1" si="314"/>
        <v>31850</v>
      </c>
      <c r="BV444" s="33">
        <f t="shared" ca="1" si="324"/>
        <v>0</v>
      </c>
      <c r="BW444" s="33">
        <f t="shared" ca="1" si="315"/>
        <v>0</v>
      </c>
      <c r="BX444" s="33">
        <f t="shared" ca="1" si="316"/>
        <v>0</v>
      </c>
      <c r="BZ444" s="33">
        <f t="shared" ca="1" si="304"/>
        <v>0</v>
      </c>
      <c r="CA444" s="33">
        <f t="shared" ca="1" si="305"/>
        <v>0</v>
      </c>
      <c r="CB444" s="33">
        <f t="shared" ca="1" si="306"/>
        <v>31850</v>
      </c>
      <c r="CC444" s="33">
        <f t="shared" ca="1" si="307"/>
        <v>0</v>
      </c>
      <c r="CD444" s="33">
        <f t="shared" ca="1" si="308"/>
        <v>0</v>
      </c>
      <c r="CE444" s="34">
        <f t="shared" ca="1" si="309"/>
        <v>0</v>
      </c>
      <c r="CG444" s="33">
        <f t="shared" ca="1" si="311"/>
        <v>1</v>
      </c>
      <c r="CH444" s="7"/>
      <c r="CJ444" s="34">
        <f t="shared" ca="1" si="310"/>
        <v>27</v>
      </c>
    </row>
    <row r="445" spans="1:88" x14ac:dyDescent="0.25">
      <c r="A445" s="1">
        <f t="shared" ca="1" si="281"/>
        <v>1</v>
      </c>
      <c r="B445" s="1" t="str">
        <f t="shared" ca="1" si="282"/>
        <v>Men</v>
      </c>
      <c r="C445" s="1">
        <f t="shared" ca="1" si="283"/>
        <v>41</v>
      </c>
      <c r="D445" s="1">
        <f t="shared" ca="1" si="284"/>
        <v>6</v>
      </c>
      <c r="E445" s="1" t="str">
        <f t="shared" ca="1" si="285"/>
        <v>Architecture</v>
      </c>
      <c r="F445" s="1">
        <f t="shared" ca="1" si="286"/>
        <v>5</v>
      </c>
      <c r="G445" s="1" t="str">
        <f t="shared" ca="1" si="287"/>
        <v>Other</v>
      </c>
      <c r="H445" s="1">
        <f t="shared" ca="1" si="288"/>
        <v>2</v>
      </c>
      <c r="I445" s="1">
        <f t="shared" ca="1" si="280"/>
        <v>2</v>
      </c>
      <c r="J445" s="1">
        <f t="shared" ca="1" si="289"/>
        <v>19618</v>
      </c>
      <c r="K445" s="1">
        <f t="shared" ca="1" si="290"/>
        <v>1</v>
      </c>
      <c r="L445" s="1" t="str">
        <f t="shared" ca="1" si="291"/>
        <v>Ganesh Nagar</v>
      </c>
      <c r="M445" s="1">
        <f t="shared" ca="1" si="317"/>
        <v>58854</v>
      </c>
      <c r="N445" s="1">
        <f t="shared" ca="1" si="292"/>
        <v>16571.901590421876</v>
      </c>
      <c r="O445" s="1">
        <f t="shared" ca="1" si="318"/>
        <v>12938.940160501554</v>
      </c>
      <c r="P445" s="1">
        <f t="shared" ca="1" si="293"/>
        <v>7468</v>
      </c>
      <c r="Q445" s="1">
        <f t="shared" ca="1" si="319"/>
        <v>1119.2804689095356</v>
      </c>
      <c r="R445">
        <f t="shared" ca="1" si="320"/>
        <v>19430.81638435919</v>
      </c>
      <c r="S445" s="1">
        <f t="shared" ca="1" si="321"/>
        <v>91223.756544860749</v>
      </c>
      <c r="T445" s="1">
        <f t="shared" ca="1" si="322"/>
        <v>25159.182059331411</v>
      </c>
      <c r="U445" s="1">
        <f t="shared" ca="1" si="323"/>
        <v>66064.574485529331</v>
      </c>
      <c r="X445" s="33">
        <f t="shared" ca="1" si="295"/>
        <v>1</v>
      </c>
      <c r="Y445" s="33">
        <f t="shared" ca="1" si="296"/>
        <v>0</v>
      </c>
      <c r="Z445" s="33"/>
      <c r="AA445" s="33"/>
      <c r="AO445" s="33">
        <f t="shared" ca="1" si="297"/>
        <v>0</v>
      </c>
      <c r="AP445" s="33">
        <f t="shared" ca="1" si="298"/>
        <v>1</v>
      </c>
      <c r="AQ445" s="33">
        <f t="shared" ca="1" si="299"/>
        <v>0</v>
      </c>
      <c r="AR445" s="33">
        <f t="shared" ca="1" si="300"/>
        <v>0</v>
      </c>
      <c r="AS445" s="33">
        <f t="shared" ca="1" si="301"/>
        <v>0</v>
      </c>
      <c r="AT445" s="34">
        <f t="shared" ca="1" si="302"/>
        <v>0</v>
      </c>
      <c r="AU445" s="33"/>
      <c r="AV445" s="1"/>
      <c r="AW445" s="1"/>
      <c r="AX445" s="1"/>
      <c r="AY445" s="1"/>
      <c r="AZ445" s="1"/>
      <c r="BD445" s="34">
        <f ca="1">Table1[[#This Row],[Car Value]]/Table1[[#This Row],[Cars]]</f>
        <v>6469.4700802507768</v>
      </c>
      <c r="BG445" s="34">
        <f t="shared" ca="1" si="303"/>
        <v>0</v>
      </c>
      <c r="BN445" s="16">
        <f ca="1">Table1[[#This Row],[Mortage Value]]/Table1[[#This Row],[Value of House]]</f>
        <v>0.2815764704254915</v>
      </c>
      <c r="BO445" s="1">
        <f t="shared" ca="1" si="294"/>
        <v>0</v>
      </c>
      <c r="BP445" s="1"/>
      <c r="BS445" s="33">
        <f t="shared" ca="1" si="312"/>
        <v>0</v>
      </c>
      <c r="BT445" s="33">
        <f t="shared" ca="1" si="313"/>
        <v>0</v>
      </c>
      <c r="BU445" s="33">
        <f t="shared" ca="1" si="314"/>
        <v>0</v>
      </c>
      <c r="BV445" s="33">
        <f t="shared" ca="1" si="324"/>
        <v>0</v>
      </c>
      <c r="BW445" s="33">
        <f t="shared" ca="1" si="315"/>
        <v>0</v>
      </c>
      <c r="BX445" s="33">
        <f t="shared" ca="1" si="316"/>
        <v>0</v>
      </c>
      <c r="BZ445" s="33">
        <f t="shared" ca="1" si="304"/>
        <v>0</v>
      </c>
      <c r="CA445" s="33">
        <f t="shared" ca="1" si="305"/>
        <v>18634</v>
      </c>
      <c r="CB445" s="33">
        <f t="shared" ca="1" si="306"/>
        <v>0</v>
      </c>
      <c r="CC445" s="33">
        <f t="shared" ca="1" si="307"/>
        <v>0</v>
      </c>
      <c r="CD445" s="33">
        <f t="shared" ca="1" si="308"/>
        <v>0</v>
      </c>
      <c r="CE445" s="34">
        <f t="shared" ca="1" si="309"/>
        <v>0</v>
      </c>
      <c r="CG445" s="33">
        <f t="shared" ca="1" si="311"/>
        <v>1</v>
      </c>
      <c r="CH445" s="7"/>
      <c r="CJ445" s="34">
        <f t="shared" ca="1" si="310"/>
        <v>34</v>
      </c>
    </row>
    <row r="446" spans="1:88" x14ac:dyDescent="0.25">
      <c r="A446" s="1">
        <f t="shared" ca="1" si="281"/>
        <v>2</v>
      </c>
      <c r="B446" s="1" t="str">
        <f t="shared" ca="1" si="282"/>
        <v>Women</v>
      </c>
      <c r="C446" s="1">
        <f t="shared" ca="1" si="283"/>
        <v>36</v>
      </c>
      <c r="D446" s="1">
        <f t="shared" ca="1" si="284"/>
        <v>1</v>
      </c>
      <c r="E446" s="1" t="str">
        <f t="shared" ca="1" si="285"/>
        <v>Health</v>
      </c>
      <c r="F446" s="1">
        <f t="shared" ca="1" si="286"/>
        <v>5</v>
      </c>
      <c r="G446" s="1" t="str">
        <f t="shared" ca="1" si="287"/>
        <v>Other</v>
      </c>
      <c r="H446" s="1">
        <f t="shared" ca="1" si="288"/>
        <v>1</v>
      </c>
      <c r="I446" s="1">
        <f t="shared" ca="1" si="280"/>
        <v>2</v>
      </c>
      <c r="J446" s="1">
        <f t="shared" ca="1" si="289"/>
        <v>32689</v>
      </c>
      <c r="K446" s="1">
        <f t="shared" ca="1" si="290"/>
        <v>5</v>
      </c>
      <c r="L446" s="1" t="str">
        <f t="shared" ca="1" si="291"/>
        <v>Shivaji Talao</v>
      </c>
      <c r="M446" s="1">
        <f t="shared" ca="1" si="317"/>
        <v>130756</v>
      </c>
      <c r="N446" s="1">
        <f t="shared" ca="1" si="292"/>
        <v>22838.629238651516</v>
      </c>
      <c r="O446" s="1">
        <f t="shared" ca="1" si="318"/>
        <v>27056.345875917523</v>
      </c>
      <c r="P446" s="1">
        <f t="shared" ca="1" si="293"/>
        <v>23767</v>
      </c>
      <c r="Q446" s="1">
        <f t="shared" ca="1" si="319"/>
        <v>34634.7310916106</v>
      </c>
      <c r="R446">
        <f t="shared" ca="1" si="320"/>
        <v>4874.3715133763835</v>
      </c>
      <c r="S446" s="1">
        <f t="shared" ca="1" si="321"/>
        <v>162686.71738929392</v>
      </c>
      <c r="T446" s="1">
        <f t="shared" ca="1" si="322"/>
        <v>81240.360330262105</v>
      </c>
      <c r="U446" s="1">
        <f t="shared" ca="1" si="323"/>
        <v>81446.357059031812</v>
      </c>
      <c r="X446" s="33">
        <f t="shared" ca="1" si="295"/>
        <v>1</v>
      </c>
      <c r="Y446" s="33">
        <f t="shared" ca="1" si="296"/>
        <v>0</v>
      </c>
      <c r="Z446" s="33"/>
      <c r="AA446" s="33"/>
      <c r="AO446" s="33">
        <f t="shared" ca="1" si="297"/>
        <v>0</v>
      </c>
      <c r="AP446" s="33">
        <f t="shared" ca="1" si="298"/>
        <v>0</v>
      </c>
      <c r="AQ446" s="33">
        <f t="shared" ca="1" si="299"/>
        <v>0</v>
      </c>
      <c r="AR446" s="33">
        <f t="shared" ca="1" si="300"/>
        <v>0</v>
      </c>
      <c r="AS446" s="33">
        <f t="shared" ca="1" si="301"/>
        <v>1</v>
      </c>
      <c r="AT446" s="34">
        <f t="shared" ca="1" si="302"/>
        <v>0</v>
      </c>
      <c r="AU446" s="33"/>
      <c r="AV446" s="1"/>
      <c r="AW446" s="1"/>
      <c r="AX446" s="1"/>
      <c r="AY446" s="1"/>
      <c r="AZ446" s="1"/>
      <c r="BD446" s="34">
        <f ca="1">Table1[[#This Row],[Car Value]]/Table1[[#This Row],[Cars]]</f>
        <v>13528.172937958761</v>
      </c>
      <c r="BG446" s="34">
        <f t="shared" ca="1" si="303"/>
        <v>0</v>
      </c>
      <c r="BN446" s="16">
        <f ca="1">Table1[[#This Row],[Mortage Value]]/Table1[[#This Row],[Value of House]]</f>
        <v>0.17466601332750709</v>
      </c>
      <c r="BO446" s="1">
        <f t="shared" ca="1" si="294"/>
        <v>1</v>
      </c>
      <c r="BP446" s="1"/>
      <c r="BS446" s="33">
        <f t="shared" ca="1" si="312"/>
        <v>19618</v>
      </c>
      <c r="BT446" s="33">
        <f t="shared" ca="1" si="313"/>
        <v>0</v>
      </c>
      <c r="BU446" s="33">
        <f t="shared" ca="1" si="314"/>
        <v>0</v>
      </c>
      <c r="BV446" s="33">
        <f t="shared" ca="1" si="324"/>
        <v>0</v>
      </c>
      <c r="BW446" s="33">
        <f t="shared" ca="1" si="315"/>
        <v>0</v>
      </c>
      <c r="BX446" s="33">
        <f t="shared" ca="1" si="316"/>
        <v>0</v>
      </c>
      <c r="BZ446" s="33">
        <f t="shared" ca="1" si="304"/>
        <v>0</v>
      </c>
      <c r="CA446" s="33">
        <f t="shared" ca="1" si="305"/>
        <v>0</v>
      </c>
      <c r="CB446" s="33">
        <f t="shared" ca="1" si="306"/>
        <v>0</v>
      </c>
      <c r="CC446" s="33">
        <f t="shared" ca="1" si="307"/>
        <v>0</v>
      </c>
      <c r="CD446" s="33">
        <f t="shared" ca="1" si="308"/>
        <v>19618</v>
      </c>
      <c r="CE446" s="34">
        <f t="shared" ca="1" si="309"/>
        <v>0</v>
      </c>
      <c r="CG446" s="33">
        <f t="shared" ca="1" si="311"/>
        <v>1</v>
      </c>
      <c r="CH446" s="7"/>
      <c r="CJ446" s="34">
        <f t="shared" ca="1" si="310"/>
        <v>35</v>
      </c>
    </row>
    <row r="447" spans="1:88" x14ac:dyDescent="0.25">
      <c r="A447" s="1">
        <f t="shared" ca="1" si="281"/>
        <v>1</v>
      </c>
      <c r="B447" s="1" t="str">
        <f t="shared" ca="1" si="282"/>
        <v>Men</v>
      </c>
      <c r="C447" s="1">
        <f t="shared" ca="1" si="283"/>
        <v>30</v>
      </c>
      <c r="D447" s="1">
        <f t="shared" ca="1" si="284"/>
        <v>4</v>
      </c>
      <c r="E447" s="1" t="str">
        <f t="shared" ca="1" si="285"/>
        <v>IT</v>
      </c>
      <c r="F447" s="1">
        <f t="shared" ca="1" si="286"/>
        <v>1</v>
      </c>
      <c r="G447" s="1" t="str">
        <f t="shared" ca="1" si="287"/>
        <v>Doctor</v>
      </c>
      <c r="H447" s="1">
        <f t="shared" ca="1" si="288"/>
        <v>2</v>
      </c>
      <c r="I447" s="1">
        <f t="shared" ca="1" si="280"/>
        <v>1</v>
      </c>
      <c r="J447" s="1">
        <f t="shared" ca="1" si="289"/>
        <v>34378</v>
      </c>
      <c r="K447" s="1">
        <f t="shared" ca="1" si="290"/>
        <v>1</v>
      </c>
      <c r="L447" s="1" t="str">
        <f t="shared" ca="1" si="291"/>
        <v>Ganesh Nagar</v>
      </c>
      <c r="M447" s="1">
        <f t="shared" ca="1" si="317"/>
        <v>206268</v>
      </c>
      <c r="N447" s="1">
        <f t="shared" ca="1" si="292"/>
        <v>5379.0240476532181</v>
      </c>
      <c r="O447" s="1">
        <f t="shared" ca="1" si="318"/>
        <v>25671.866867112716</v>
      </c>
      <c r="P447" s="1">
        <f t="shared" ca="1" si="293"/>
        <v>1528</v>
      </c>
      <c r="Q447" s="1">
        <f t="shared" ca="1" si="319"/>
        <v>44350.104198300571</v>
      </c>
      <c r="R447">
        <f t="shared" ca="1" si="320"/>
        <v>30496.555827844506</v>
      </c>
      <c r="S447" s="1">
        <f t="shared" ca="1" si="321"/>
        <v>262436.42269495723</v>
      </c>
      <c r="T447" s="1">
        <f t="shared" ca="1" si="322"/>
        <v>51257.128245953791</v>
      </c>
      <c r="U447" s="1">
        <f t="shared" ca="1" si="323"/>
        <v>211179.29444900344</v>
      </c>
      <c r="X447" s="33">
        <f t="shared" ca="1" si="295"/>
        <v>0</v>
      </c>
      <c r="Y447" s="33">
        <f t="shared" ca="1" si="296"/>
        <v>1</v>
      </c>
      <c r="Z447" s="33"/>
      <c r="AA447" s="33"/>
      <c r="AO447" s="33">
        <f t="shared" ca="1" si="297"/>
        <v>0</v>
      </c>
      <c r="AP447" s="33">
        <f t="shared" ca="1" si="298"/>
        <v>0</v>
      </c>
      <c r="AQ447" s="33">
        <f t="shared" ca="1" si="299"/>
        <v>1</v>
      </c>
      <c r="AR447" s="33">
        <f t="shared" ca="1" si="300"/>
        <v>0</v>
      </c>
      <c r="AS447" s="33">
        <f t="shared" ca="1" si="301"/>
        <v>0</v>
      </c>
      <c r="AT447" s="34">
        <f t="shared" ca="1" si="302"/>
        <v>0</v>
      </c>
      <c r="AU447" s="33"/>
      <c r="AV447" s="1"/>
      <c r="AW447" s="1"/>
      <c r="AX447" s="1"/>
      <c r="AY447" s="1"/>
      <c r="AZ447" s="1"/>
      <c r="BD447" s="34">
        <f ca="1">Table1[[#This Row],[Car Value]]/Table1[[#This Row],[Cars]]</f>
        <v>25671.866867112716</v>
      </c>
      <c r="BG447" s="34">
        <f t="shared" ca="1" si="303"/>
        <v>0</v>
      </c>
      <c r="BN447" s="16">
        <f ca="1">Table1[[#This Row],[Mortage Value]]/Table1[[#This Row],[Value of House]]</f>
        <v>2.6077840710402089E-2</v>
      </c>
      <c r="BO447" s="1">
        <f t="shared" ca="1" si="294"/>
        <v>1</v>
      </c>
      <c r="BP447" s="1"/>
      <c r="BS447" s="33">
        <f t="shared" ca="1" si="312"/>
        <v>0</v>
      </c>
      <c r="BT447" s="33">
        <f t="shared" ca="1" si="313"/>
        <v>0</v>
      </c>
      <c r="BU447" s="33">
        <f t="shared" ca="1" si="314"/>
        <v>32689</v>
      </c>
      <c r="BV447" s="33">
        <f t="shared" ca="1" si="324"/>
        <v>0</v>
      </c>
      <c r="BW447" s="33">
        <f t="shared" ca="1" si="315"/>
        <v>0</v>
      </c>
      <c r="BX447" s="33">
        <f t="shared" ca="1" si="316"/>
        <v>0</v>
      </c>
      <c r="BZ447" s="33">
        <f t="shared" ca="1" si="304"/>
        <v>0</v>
      </c>
      <c r="CA447" s="33">
        <f t="shared" ca="1" si="305"/>
        <v>0</v>
      </c>
      <c r="CB447" s="33">
        <f t="shared" ca="1" si="306"/>
        <v>32689</v>
      </c>
      <c r="CC447" s="33">
        <f t="shared" ca="1" si="307"/>
        <v>0</v>
      </c>
      <c r="CD447" s="33">
        <f t="shared" ca="1" si="308"/>
        <v>0</v>
      </c>
      <c r="CE447" s="34">
        <f t="shared" ca="1" si="309"/>
        <v>0</v>
      </c>
      <c r="CG447" s="33">
        <f t="shared" ca="1" si="311"/>
        <v>1</v>
      </c>
      <c r="CH447" s="7"/>
      <c r="CJ447" s="34">
        <f t="shared" ca="1" si="310"/>
        <v>41</v>
      </c>
    </row>
    <row r="448" spans="1:88" x14ac:dyDescent="0.25">
      <c r="A448" s="1">
        <f t="shared" ca="1" si="281"/>
        <v>2</v>
      </c>
      <c r="B448" s="1" t="str">
        <f t="shared" ca="1" si="282"/>
        <v>Women</v>
      </c>
      <c r="C448" s="1">
        <f t="shared" ca="1" si="283"/>
        <v>31</v>
      </c>
      <c r="D448" s="1">
        <f t="shared" ca="1" si="284"/>
        <v>5</v>
      </c>
      <c r="E448" s="1" t="str">
        <f t="shared" ca="1" si="285"/>
        <v xml:space="preserve">General work </v>
      </c>
      <c r="F448" s="1">
        <f t="shared" ca="1" si="286"/>
        <v>5</v>
      </c>
      <c r="G448" s="1" t="str">
        <f t="shared" ca="1" si="287"/>
        <v>Other</v>
      </c>
      <c r="H448" s="1">
        <f t="shared" ca="1" si="288"/>
        <v>4</v>
      </c>
      <c r="I448" s="1">
        <f t="shared" ca="1" si="280"/>
        <v>2</v>
      </c>
      <c r="J448" s="1">
        <f t="shared" ca="1" si="289"/>
        <v>16127</v>
      </c>
      <c r="K448" s="1">
        <f t="shared" ca="1" si="290"/>
        <v>1</v>
      </c>
      <c r="L448" s="1" t="str">
        <f t="shared" ca="1" si="291"/>
        <v>Ganesh Nagar</v>
      </c>
      <c r="M448" s="1">
        <f t="shared" ca="1" si="317"/>
        <v>64508</v>
      </c>
      <c r="N448" s="1">
        <f t="shared" ca="1" si="292"/>
        <v>58905.688454021249</v>
      </c>
      <c r="O448" s="1">
        <f t="shared" ca="1" si="318"/>
        <v>5884.5302769593782</v>
      </c>
      <c r="P448" s="1">
        <f t="shared" ca="1" si="293"/>
        <v>3517</v>
      </c>
      <c r="Q448" s="1">
        <f t="shared" ca="1" si="319"/>
        <v>22087.47243245643</v>
      </c>
      <c r="R448">
        <f t="shared" ca="1" si="320"/>
        <v>593.49433627064991</v>
      </c>
      <c r="S448" s="1">
        <f t="shared" ca="1" si="321"/>
        <v>70986.024613230038</v>
      </c>
      <c r="T448" s="1">
        <f t="shared" ca="1" si="322"/>
        <v>84510.160886477679</v>
      </c>
      <c r="U448" s="1">
        <f t="shared" ca="1" si="323"/>
        <v>-13524.136273247641</v>
      </c>
      <c r="X448" s="33">
        <f t="shared" ca="1" si="295"/>
        <v>1</v>
      </c>
      <c r="Y448" s="33">
        <f t="shared" ca="1" si="296"/>
        <v>0</v>
      </c>
      <c r="Z448" s="33"/>
      <c r="AA448" s="33"/>
      <c r="AO448" s="33">
        <f t="shared" ca="1" si="297"/>
        <v>0</v>
      </c>
      <c r="AP448" s="33">
        <f t="shared" ca="1" si="298"/>
        <v>1</v>
      </c>
      <c r="AQ448" s="33">
        <f t="shared" ca="1" si="299"/>
        <v>0</v>
      </c>
      <c r="AR448" s="33">
        <f t="shared" ca="1" si="300"/>
        <v>0</v>
      </c>
      <c r="AS448" s="33">
        <f t="shared" ca="1" si="301"/>
        <v>0</v>
      </c>
      <c r="AT448" s="34">
        <f t="shared" ca="1" si="302"/>
        <v>0</v>
      </c>
      <c r="AU448" s="33"/>
      <c r="AV448" s="1"/>
      <c r="AW448" s="1"/>
      <c r="AX448" s="1"/>
      <c r="AY448" s="1"/>
      <c r="AZ448" s="1"/>
      <c r="BD448" s="34">
        <f ca="1">Table1[[#This Row],[Car Value]]/Table1[[#This Row],[Cars]]</f>
        <v>2942.2651384796891</v>
      </c>
      <c r="BG448" s="34">
        <f t="shared" ca="1" si="303"/>
        <v>0</v>
      </c>
      <c r="BN448" s="16">
        <f ca="1">Table1[[#This Row],[Mortage Value]]/Table1[[#This Row],[Value of House]]</f>
        <v>0.91315322834410073</v>
      </c>
      <c r="BO448" s="1">
        <f t="shared" ca="1" si="294"/>
        <v>0</v>
      </c>
      <c r="BP448" s="1"/>
      <c r="BS448" s="33">
        <f t="shared" ca="1" si="312"/>
        <v>34378</v>
      </c>
      <c r="BT448" s="33">
        <f t="shared" ca="1" si="313"/>
        <v>0</v>
      </c>
      <c r="BU448" s="33">
        <f t="shared" ca="1" si="314"/>
        <v>0</v>
      </c>
      <c r="BV448" s="33">
        <f t="shared" ca="1" si="324"/>
        <v>0</v>
      </c>
      <c r="BW448" s="33">
        <f t="shared" ca="1" si="315"/>
        <v>0</v>
      </c>
      <c r="BX448" s="33">
        <f t="shared" ca="1" si="316"/>
        <v>0</v>
      </c>
      <c r="BZ448" s="33">
        <f t="shared" ca="1" si="304"/>
        <v>0</v>
      </c>
      <c r="CA448" s="33">
        <f t="shared" ca="1" si="305"/>
        <v>34378</v>
      </c>
      <c r="CB448" s="33">
        <f t="shared" ca="1" si="306"/>
        <v>0</v>
      </c>
      <c r="CC448" s="33">
        <f t="shared" ca="1" si="307"/>
        <v>0</v>
      </c>
      <c r="CD448" s="33">
        <f t="shared" ca="1" si="308"/>
        <v>0</v>
      </c>
      <c r="CE448" s="34">
        <f t="shared" ca="1" si="309"/>
        <v>0</v>
      </c>
      <c r="CG448" s="33">
        <f t="shared" ca="1" si="311"/>
        <v>1</v>
      </c>
      <c r="CH448" s="7"/>
      <c r="CJ448" s="34">
        <f t="shared" ca="1" si="310"/>
        <v>36</v>
      </c>
    </row>
    <row r="449" spans="1:88" x14ac:dyDescent="0.25">
      <c r="A449" s="1">
        <f t="shared" ca="1" si="281"/>
        <v>1</v>
      </c>
      <c r="B449" s="1" t="str">
        <f t="shared" ca="1" si="282"/>
        <v>Men</v>
      </c>
      <c r="C449" s="1">
        <f t="shared" ca="1" si="283"/>
        <v>29</v>
      </c>
      <c r="D449" s="1">
        <f t="shared" ca="1" si="284"/>
        <v>5</v>
      </c>
      <c r="E449" s="1" t="str">
        <f t="shared" ca="1" si="285"/>
        <v xml:space="preserve">General work </v>
      </c>
      <c r="F449" s="1">
        <f t="shared" ca="1" si="286"/>
        <v>1</v>
      </c>
      <c r="G449" s="1" t="str">
        <f t="shared" ca="1" si="287"/>
        <v>Doctor</v>
      </c>
      <c r="H449" s="1">
        <f t="shared" ca="1" si="288"/>
        <v>1</v>
      </c>
      <c r="I449" s="1">
        <f t="shared" ca="1" si="280"/>
        <v>1</v>
      </c>
      <c r="J449" s="1">
        <f t="shared" ca="1" si="289"/>
        <v>23915</v>
      </c>
      <c r="K449" s="1">
        <f t="shared" ca="1" si="290"/>
        <v>3</v>
      </c>
      <c r="L449" s="1" t="str">
        <f t="shared" ca="1" si="291"/>
        <v>Nardas Nagar</v>
      </c>
      <c r="M449" s="1">
        <f t="shared" ca="1" si="317"/>
        <v>119575</v>
      </c>
      <c r="N449" s="1">
        <f t="shared" ca="1" si="292"/>
        <v>76673.731929162939</v>
      </c>
      <c r="O449" s="1">
        <f t="shared" ca="1" si="318"/>
        <v>3560.3768328893748</v>
      </c>
      <c r="P449" s="1">
        <f t="shared" ca="1" si="293"/>
        <v>11</v>
      </c>
      <c r="Q449" s="1">
        <f t="shared" ca="1" si="319"/>
        <v>20374.414186028745</v>
      </c>
      <c r="R449">
        <f t="shared" ca="1" si="320"/>
        <v>5796.0108693879793</v>
      </c>
      <c r="S449" s="1">
        <f t="shared" ca="1" si="321"/>
        <v>128931.38770227735</v>
      </c>
      <c r="T449" s="1">
        <f t="shared" ca="1" si="322"/>
        <v>97059.146115191688</v>
      </c>
      <c r="U449" s="1">
        <f t="shared" ca="1" si="323"/>
        <v>31872.241587085664</v>
      </c>
      <c r="X449" s="33">
        <f t="shared" ca="1" si="295"/>
        <v>0</v>
      </c>
      <c r="Y449" s="33">
        <f t="shared" ca="1" si="296"/>
        <v>1</v>
      </c>
      <c r="Z449" s="33"/>
      <c r="AA449" s="33"/>
      <c r="AO449" s="33">
        <f t="shared" ca="1" si="297"/>
        <v>0</v>
      </c>
      <c r="AP449" s="33">
        <f t="shared" ca="1" si="298"/>
        <v>0</v>
      </c>
      <c r="AQ449" s="33">
        <f t="shared" ca="1" si="299"/>
        <v>0</v>
      </c>
      <c r="AR449" s="33">
        <f t="shared" ca="1" si="300"/>
        <v>0</v>
      </c>
      <c r="AS449" s="33">
        <f t="shared" ca="1" si="301"/>
        <v>0</v>
      </c>
      <c r="AT449" s="34">
        <f t="shared" ca="1" si="302"/>
        <v>0</v>
      </c>
      <c r="AU449" s="33"/>
      <c r="AV449" s="1"/>
      <c r="AW449" s="1"/>
      <c r="AX449" s="1"/>
      <c r="AY449" s="1"/>
      <c r="AZ449" s="1"/>
      <c r="BD449" s="34">
        <f ca="1">Table1[[#This Row],[Car Value]]/Table1[[#This Row],[Cars]]</f>
        <v>3560.3768328893748</v>
      </c>
      <c r="BG449" s="34">
        <f t="shared" ca="1" si="303"/>
        <v>0</v>
      </c>
      <c r="BN449" s="16">
        <f ca="1">Table1[[#This Row],[Mortage Value]]/Table1[[#This Row],[Value of House]]</f>
        <v>0.64121874914625077</v>
      </c>
      <c r="BO449" s="1">
        <f t="shared" ca="1" si="294"/>
        <v>0</v>
      </c>
      <c r="BP449" s="1"/>
      <c r="BS449" s="33">
        <f t="shared" ca="1" si="312"/>
        <v>16127</v>
      </c>
      <c r="BT449" s="33">
        <f t="shared" ca="1" si="313"/>
        <v>0</v>
      </c>
      <c r="BU449" s="33">
        <f t="shared" ca="1" si="314"/>
        <v>0</v>
      </c>
      <c r="BV449" s="33">
        <f t="shared" ca="1" si="324"/>
        <v>0</v>
      </c>
      <c r="BW449" s="33">
        <f t="shared" ca="1" si="315"/>
        <v>0</v>
      </c>
      <c r="BX449" s="33">
        <f t="shared" ca="1" si="316"/>
        <v>0</v>
      </c>
      <c r="BZ449" s="33">
        <f t="shared" ca="1" si="304"/>
        <v>0</v>
      </c>
      <c r="CA449" s="33">
        <f t="shared" ca="1" si="305"/>
        <v>0</v>
      </c>
      <c r="CB449" s="33">
        <f t="shared" ca="1" si="306"/>
        <v>0</v>
      </c>
      <c r="CC449" s="33">
        <f t="shared" ca="1" si="307"/>
        <v>0</v>
      </c>
      <c r="CD449" s="33">
        <f t="shared" ca="1" si="308"/>
        <v>0</v>
      </c>
      <c r="CE449" s="34">
        <f t="shared" ca="1" si="309"/>
        <v>0</v>
      </c>
      <c r="CG449" s="33">
        <f t="shared" ca="1" si="311"/>
        <v>1</v>
      </c>
      <c r="CH449" s="7"/>
      <c r="CJ449" s="34">
        <f t="shared" ca="1" si="310"/>
        <v>30</v>
      </c>
    </row>
    <row r="450" spans="1:88" x14ac:dyDescent="0.25">
      <c r="A450" s="1">
        <f t="shared" ca="1" si="281"/>
        <v>2</v>
      </c>
      <c r="B450" s="1" t="str">
        <f t="shared" ca="1" si="282"/>
        <v>Women</v>
      </c>
      <c r="C450" s="1">
        <f t="shared" ca="1" si="283"/>
        <v>29</v>
      </c>
      <c r="D450" s="1">
        <f t="shared" ca="1" si="284"/>
        <v>2</v>
      </c>
      <c r="E450" s="1" t="str">
        <f t="shared" ca="1" si="285"/>
        <v>Construction</v>
      </c>
      <c r="F450" s="1">
        <f t="shared" ca="1" si="286"/>
        <v>3</v>
      </c>
      <c r="G450" s="1" t="str">
        <f t="shared" ca="1" si="287"/>
        <v>B.ED</v>
      </c>
      <c r="H450" s="1">
        <f t="shared" ca="1" si="288"/>
        <v>3</v>
      </c>
      <c r="I450" s="1">
        <f t="shared" ca="1" si="280"/>
        <v>2</v>
      </c>
      <c r="J450" s="1">
        <f t="shared" ca="1" si="289"/>
        <v>24082</v>
      </c>
      <c r="K450" s="1">
        <f t="shared" ca="1" si="290"/>
        <v>7</v>
      </c>
      <c r="L450" s="1" t="str">
        <f t="shared" ca="1" si="291"/>
        <v>Tank Road</v>
      </c>
      <c r="M450" s="1">
        <f t="shared" ca="1" si="317"/>
        <v>120410</v>
      </c>
      <c r="N450" s="1">
        <f t="shared" ca="1" si="292"/>
        <v>26548.475182032224</v>
      </c>
      <c r="O450" s="1">
        <f t="shared" ca="1" si="318"/>
        <v>6955.4375128931624</v>
      </c>
      <c r="P450" s="1">
        <f t="shared" ca="1" si="293"/>
        <v>4818</v>
      </c>
      <c r="Q450" s="1">
        <f t="shared" ca="1" si="319"/>
        <v>9264.5965705657891</v>
      </c>
      <c r="R450">
        <f t="shared" ca="1" si="320"/>
        <v>1148.30806381304</v>
      </c>
      <c r="S450" s="1">
        <f t="shared" ca="1" si="321"/>
        <v>128513.74557670619</v>
      </c>
      <c r="T450" s="1">
        <f t="shared" ca="1" si="322"/>
        <v>40631.071752598014</v>
      </c>
      <c r="U450" s="1">
        <f t="shared" ca="1" si="323"/>
        <v>87882.673824108177</v>
      </c>
      <c r="X450" s="33">
        <f t="shared" ca="1" si="295"/>
        <v>1</v>
      </c>
      <c r="Y450" s="33">
        <f t="shared" ca="1" si="296"/>
        <v>0</v>
      </c>
      <c r="Z450" s="33"/>
      <c r="AA450" s="33"/>
      <c r="AO450" s="33">
        <f t="shared" ca="1" si="297"/>
        <v>0</v>
      </c>
      <c r="AP450" s="33">
        <f t="shared" ca="1" si="298"/>
        <v>0</v>
      </c>
      <c r="AQ450" s="33">
        <f t="shared" ca="1" si="299"/>
        <v>0</v>
      </c>
      <c r="AR450" s="33">
        <f t="shared" ca="1" si="300"/>
        <v>0</v>
      </c>
      <c r="AS450" s="33">
        <f t="shared" ca="1" si="301"/>
        <v>0</v>
      </c>
      <c r="AT450" s="34">
        <f t="shared" ca="1" si="302"/>
        <v>0</v>
      </c>
      <c r="AU450" s="33"/>
      <c r="AV450" s="1"/>
      <c r="AW450" s="1"/>
      <c r="AX450" s="1"/>
      <c r="AY450" s="1"/>
      <c r="AZ450" s="1"/>
      <c r="BD450" s="34">
        <f ca="1">Table1[[#This Row],[Car Value]]/Table1[[#This Row],[Cars]]</f>
        <v>3477.7187564465812</v>
      </c>
      <c r="BG450" s="34">
        <f t="shared" ca="1" si="303"/>
        <v>0</v>
      </c>
      <c r="BN450" s="16">
        <f ca="1">Table1[[#This Row],[Mortage Value]]/Table1[[#This Row],[Value of House]]</f>
        <v>0.22048397294271427</v>
      </c>
      <c r="BO450" s="1">
        <f t="shared" ca="1" si="294"/>
        <v>0</v>
      </c>
      <c r="BP450" s="1"/>
      <c r="BS450" s="33">
        <f t="shared" ca="1" si="312"/>
        <v>0</v>
      </c>
      <c r="BT450" s="33">
        <f t="shared" ca="1" si="313"/>
        <v>0</v>
      </c>
      <c r="BU450" s="33">
        <f t="shared" ca="1" si="314"/>
        <v>0</v>
      </c>
      <c r="BV450" s="33">
        <f t="shared" ca="1" si="324"/>
        <v>0</v>
      </c>
      <c r="BW450" s="33">
        <f t="shared" ca="1" si="315"/>
        <v>0</v>
      </c>
      <c r="BX450" s="33">
        <f t="shared" ca="1" si="316"/>
        <v>23915</v>
      </c>
      <c r="BZ450" s="33">
        <f t="shared" ca="1" si="304"/>
        <v>0</v>
      </c>
      <c r="CA450" s="33">
        <f t="shared" ca="1" si="305"/>
        <v>0</v>
      </c>
      <c r="CB450" s="33">
        <f t="shared" ca="1" si="306"/>
        <v>0</v>
      </c>
      <c r="CC450" s="33">
        <f t="shared" ca="1" si="307"/>
        <v>0</v>
      </c>
      <c r="CD450" s="33">
        <f t="shared" ca="1" si="308"/>
        <v>0</v>
      </c>
      <c r="CE450" s="34">
        <f t="shared" ca="1" si="309"/>
        <v>0</v>
      </c>
      <c r="CG450" s="33">
        <f t="shared" ca="1" si="311"/>
        <v>1</v>
      </c>
      <c r="CH450" s="7"/>
      <c r="CJ450" s="34">
        <f t="shared" ca="1" si="310"/>
        <v>0</v>
      </c>
    </row>
    <row r="451" spans="1:88" x14ac:dyDescent="0.25">
      <c r="A451" s="1">
        <f t="shared" ca="1" si="281"/>
        <v>1</v>
      </c>
      <c r="B451" s="1" t="str">
        <f t="shared" ca="1" si="282"/>
        <v>Men</v>
      </c>
      <c r="C451" s="1">
        <f t="shared" ca="1" si="283"/>
        <v>39</v>
      </c>
      <c r="D451" s="1">
        <f t="shared" ca="1" si="284"/>
        <v>5</v>
      </c>
      <c r="E451" s="1" t="str">
        <f t="shared" ca="1" si="285"/>
        <v xml:space="preserve">General work </v>
      </c>
      <c r="F451" s="1">
        <f t="shared" ca="1" si="286"/>
        <v>1</v>
      </c>
      <c r="G451" s="1" t="str">
        <f t="shared" ca="1" si="287"/>
        <v>Doctor</v>
      </c>
      <c r="H451" s="1">
        <f t="shared" ca="1" si="288"/>
        <v>0</v>
      </c>
      <c r="I451" s="1">
        <f t="shared" ca="1" si="280"/>
        <v>1</v>
      </c>
      <c r="J451" s="1">
        <f t="shared" ca="1" si="289"/>
        <v>31290</v>
      </c>
      <c r="K451" s="1">
        <f t="shared" ca="1" si="290"/>
        <v>2</v>
      </c>
      <c r="L451" s="1" t="str">
        <f t="shared" ca="1" si="291"/>
        <v>Tembhipada Road</v>
      </c>
      <c r="M451" s="1">
        <f t="shared" ca="1" si="317"/>
        <v>187740</v>
      </c>
      <c r="N451" s="1">
        <f t="shared" ca="1" si="292"/>
        <v>162522.05680958828</v>
      </c>
      <c r="O451" s="1">
        <f t="shared" ca="1" si="318"/>
        <v>1787.4665630015199</v>
      </c>
      <c r="P451" s="1">
        <f t="shared" ca="1" si="293"/>
        <v>797</v>
      </c>
      <c r="Q451" s="1">
        <f t="shared" ca="1" si="319"/>
        <v>35916.694757671881</v>
      </c>
      <c r="R451">
        <f t="shared" ca="1" si="320"/>
        <v>38137.651179567096</v>
      </c>
      <c r="S451" s="1">
        <f t="shared" ca="1" si="321"/>
        <v>227665.1177425686</v>
      </c>
      <c r="T451" s="1">
        <f t="shared" ca="1" si="322"/>
        <v>199235.75156726016</v>
      </c>
      <c r="U451" s="1">
        <f t="shared" ca="1" si="323"/>
        <v>28429.366175308445</v>
      </c>
      <c r="X451" s="33">
        <f t="shared" ca="1" si="295"/>
        <v>0</v>
      </c>
      <c r="Y451" s="33">
        <f t="shared" ca="1" si="296"/>
        <v>1</v>
      </c>
      <c r="Z451" s="33"/>
      <c r="AA451" s="33"/>
      <c r="AO451" s="33">
        <f t="shared" ca="1" si="297"/>
        <v>0</v>
      </c>
      <c r="AP451" s="33">
        <f t="shared" ca="1" si="298"/>
        <v>0</v>
      </c>
      <c r="AQ451" s="33">
        <f t="shared" ca="1" si="299"/>
        <v>0</v>
      </c>
      <c r="AR451" s="33">
        <f t="shared" ca="1" si="300"/>
        <v>1</v>
      </c>
      <c r="AS451" s="33">
        <f t="shared" ca="1" si="301"/>
        <v>0</v>
      </c>
      <c r="AT451" s="34">
        <f t="shared" ca="1" si="302"/>
        <v>0</v>
      </c>
      <c r="AU451" s="33"/>
      <c r="AV451" s="1"/>
      <c r="AW451" s="1"/>
      <c r="AX451" s="1"/>
      <c r="AY451" s="1"/>
      <c r="AZ451" s="1"/>
      <c r="BD451" s="34">
        <f ca="1">Table1[[#This Row],[Car Value]]/Table1[[#This Row],[Cars]]</f>
        <v>1787.4665630015199</v>
      </c>
      <c r="BG451" s="34">
        <f t="shared" ca="1" si="303"/>
        <v>0</v>
      </c>
      <c r="BN451" s="16">
        <f ca="1">Table1[[#This Row],[Mortage Value]]/Table1[[#This Row],[Value of House]]</f>
        <v>0.86567623740059807</v>
      </c>
      <c r="BO451" s="1">
        <f t="shared" ca="1" si="294"/>
        <v>0</v>
      </c>
      <c r="BP451" s="1"/>
      <c r="BS451" s="33">
        <f t="shared" ca="1" si="312"/>
        <v>0</v>
      </c>
      <c r="BT451" s="33">
        <f t="shared" ca="1" si="313"/>
        <v>24082</v>
      </c>
      <c r="BU451" s="33">
        <f t="shared" ca="1" si="314"/>
        <v>0</v>
      </c>
      <c r="BV451" s="33">
        <f t="shared" ca="1" si="324"/>
        <v>0</v>
      </c>
      <c r="BW451" s="33">
        <f t="shared" ca="1" si="315"/>
        <v>0</v>
      </c>
      <c r="BX451" s="33">
        <f t="shared" ca="1" si="316"/>
        <v>0</v>
      </c>
      <c r="BZ451" s="33">
        <f t="shared" ca="1" si="304"/>
        <v>0</v>
      </c>
      <c r="CA451" s="33">
        <f t="shared" ca="1" si="305"/>
        <v>0</v>
      </c>
      <c r="CB451" s="33">
        <f t="shared" ca="1" si="306"/>
        <v>0</v>
      </c>
      <c r="CC451" s="33">
        <f t="shared" ca="1" si="307"/>
        <v>24082</v>
      </c>
      <c r="CD451" s="33">
        <f t="shared" ca="1" si="308"/>
        <v>0</v>
      </c>
      <c r="CE451" s="34">
        <f t="shared" ca="1" si="309"/>
        <v>0</v>
      </c>
      <c r="CG451" s="33">
        <f t="shared" ca="1" si="311"/>
        <v>1</v>
      </c>
      <c r="CH451" s="7"/>
      <c r="CJ451" s="34">
        <f t="shared" ca="1" si="310"/>
        <v>29</v>
      </c>
    </row>
    <row r="452" spans="1:88" x14ac:dyDescent="0.25">
      <c r="A452" s="1">
        <f t="shared" ca="1" si="281"/>
        <v>2</v>
      </c>
      <c r="B452" s="1" t="str">
        <f t="shared" ca="1" si="282"/>
        <v>Women</v>
      </c>
      <c r="C452" s="1">
        <f t="shared" ca="1" si="283"/>
        <v>34</v>
      </c>
      <c r="D452" s="1">
        <f t="shared" ca="1" si="284"/>
        <v>6</v>
      </c>
      <c r="E452" s="1" t="str">
        <f t="shared" ca="1" si="285"/>
        <v>Architecture</v>
      </c>
      <c r="F452" s="1">
        <f t="shared" ca="1" si="286"/>
        <v>6</v>
      </c>
      <c r="G452" s="1" t="str">
        <f t="shared" ca="1" si="287"/>
        <v>Architech</v>
      </c>
      <c r="H452" s="1">
        <f t="shared" ca="1" si="288"/>
        <v>0</v>
      </c>
      <c r="I452" s="1">
        <f t="shared" ca="1" si="280"/>
        <v>2</v>
      </c>
      <c r="J452" s="1">
        <f t="shared" ca="1" si="289"/>
        <v>29815</v>
      </c>
      <c r="K452" s="1">
        <f t="shared" ca="1" si="290"/>
        <v>6</v>
      </c>
      <c r="L452" s="1" t="str">
        <f t="shared" ca="1" si="291"/>
        <v>Bhandup Station road</v>
      </c>
      <c r="M452" s="1">
        <f t="shared" ca="1" si="317"/>
        <v>119260</v>
      </c>
      <c r="N452" s="1">
        <f t="shared" ca="1" si="292"/>
        <v>46565.593078517624</v>
      </c>
      <c r="O452" s="1">
        <f t="shared" ca="1" si="318"/>
        <v>5503.6670172764325</v>
      </c>
      <c r="P452" s="1">
        <f t="shared" ca="1" si="293"/>
        <v>3546</v>
      </c>
      <c r="Q452" s="1">
        <f t="shared" ca="1" si="319"/>
        <v>35056.877405969302</v>
      </c>
      <c r="R452">
        <f t="shared" ca="1" si="320"/>
        <v>24016.584053263439</v>
      </c>
      <c r="S452" s="1">
        <f t="shared" ca="1" si="321"/>
        <v>148780.25107053987</v>
      </c>
      <c r="T452" s="1">
        <f t="shared" ca="1" si="322"/>
        <v>85168.470484486927</v>
      </c>
      <c r="U452" s="1">
        <f t="shared" ca="1" si="323"/>
        <v>63611.780586052948</v>
      </c>
      <c r="X452" s="33">
        <f t="shared" ca="1" si="295"/>
        <v>1</v>
      </c>
      <c r="Y452" s="33">
        <f t="shared" ca="1" si="296"/>
        <v>0</v>
      </c>
      <c r="Z452" s="33"/>
      <c r="AA452" s="33"/>
      <c r="AO452" s="33">
        <f t="shared" ca="1" si="297"/>
        <v>0</v>
      </c>
      <c r="AP452" s="33">
        <f t="shared" ca="1" si="298"/>
        <v>0</v>
      </c>
      <c r="AQ452" s="33">
        <f t="shared" ca="1" si="299"/>
        <v>0</v>
      </c>
      <c r="AR452" s="33">
        <f t="shared" ca="1" si="300"/>
        <v>0</v>
      </c>
      <c r="AS452" s="33">
        <f t="shared" ca="1" si="301"/>
        <v>0</v>
      </c>
      <c r="AT452" s="34">
        <f t="shared" ca="1" si="302"/>
        <v>0</v>
      </c>
      <c r="AU452" s="33"/>
      <c r="AV452" s="1"/>
      <c r="AW452" s="1"/>
      <c r="AX452" s="1"/>
      <c r="AY452" s="1"/>
      <c r="AZ452" s="1"/>
      <c r="BD452" s="34">
        <f ca="1">Table1[[#This Row],[Car Value]]/Table1[[#This Row],[Cars]]</f>
        <v>2751.8335086382162</v>
      </c>
      <c r="BG452" s="34">
        <f t="shared" ca="1" si="303"/>
        <v>0</v>
      </c>
      <c r="BN452" s="16">
        <f ca="1">Table1[[#This Row],[Mortage Value]]/Table1[[#This Row],[Value of House]]</f>
        <v>0.39045441118998508</v>
      </c>
      <c r="BO452" s="1">
        <f t="shared" ca="1" si="294"/>
        <v>0</v>
      </c>
      <c r="BP452" s="1"/>
      <c r="BS452" s="33">
        <f t="shared" ca="1" si="312"/>
        <v>0</v>
      </c>
      <c r="BT452" s="33">
        <f t="shared" ca="1" si="313"/>
        <v>0</v>
      </c>
      <c r="BU452" s="33">
        <f t="shared" ca="1" si="314"/>
        <v>0</v>
      </c>
      <c r="BV452" s="33">
        <f t="shared" ca="1" si="324"/>
        <v>0</v>
      </c>
      <c r="BW452" s="33">
        <f t="shared" ca="1" si="315"/>
        <v>0</v>
      </c>
      <c r="BX452" s="33">
        <f t="shared" ca="1" si="316"/>
        <v>0</v>
      </c>
      <c r="BZ452" s="33">
        <f t="shared" ca="1" si="304"/>
        <v>0</v>
      </c>
      <c r="CA452" s="33">
        <f t="shared" ca="1" si="305"/>
        <v>0</v>
      </c>
      <c r="CB452" s="33">
        <f t="shared" ca="1" si="306"/>
        <v>0</v>
      </c>
      <c r="CC452" s="33">
        <f t="shared" ca="1" si="307"/>
        <v>0</v>
      </c>
      <c r="CD452" s="33">
        <f t="shared" ca="1" si="308"/>
        <v>0</v>
      </c>
      <c r="CE452" s="34">
        <f t="shared" ca="1" si="309"/>
        <v>0</v>
      </c>
      <c r="CG452" s="33">
        <f t="shared" ca="1" si="311"/>
        <v>1</v>
      </c>
      <c r="CH452" s="7"/>
      <c r="CJ452" s="34">
        <f t="shared" ca="1" si="310"/>
        <v>29</v>
      </c>
    </row>
    <row r="453" spans="1:88" x14ac:dyDescent="0.25">
      <c r="A453" s="1">
        <f t="shared" ca="1" si="281"/>
        <v>2</v>
      </c>
      <c r="B453" s="1" t="str">
        <f t="shared" ca="1" si="282"/>
        <v>Women</v>
      </c>
      <c r="C453" s="1">
        <f t="shared" ca="1" si="283"/>
        <v>37</v>
      </c>
      <c r="D453" s="1">
        <f t="shared" ca="1" si="284"/>
        <v>2</v>
      </c>
      <c r="E453" s="1" t="str">
        <f t="shared" ca="1" si="285"/>
        <v>Construction</v>
      </c>
      <c r="F453" s="1">
        <f t="shared" ca="1" si="286"/>
        <v>3</v>
      </c>
      <c r="G453" s="1" t="str">
        <f t="shared" ca="1" si="287"/>
        <v>B.ED</v>
      </c>
      <c r="H453" s="1">
        <f t="shared" ca="1" si="288"/>
        <v>3</v>
      </c>
      <c r="I453" s="1">
        <f t="shared" ca="1" si="280"/>
        <v>1</v>
      </c>
      <c r="J453" s="1">
        <f t="shared" ca="1" si="289"/>
        <v>17530</v>
      </c>
      <c r="K453" s="1">
        <f t="shared" ca="1" si="290"/>
        <v>3</v>
      </c>
      <c r="L453" s="1" t="str">
        <f t="shared" ca="1" si="291"/>
        <v>Nardas Nagar</v>
      </c>
      <c r="M453" s="1">
        <f t="shared" ca="1" si="317"/>
        <v>105180</v>
      </c>
      <c r="N453" s="1">
        <f t="shared" ca="1" si="292"/>
        <v>18287.834434377481</v>
      </c>
      <c r="O453" s="1">
        <f t="shared" ca="1" si="318"/>
        <v>9236.5274056762028</v>
      </c>
      <c r="P453" s="1">
        <f t="shared" ca="1" si="293"/>
        <v>1555</v>
      </c>
      <c r="Q453" s="1">
        <f t="shared" ca="1" si="319"/>
        <v>16617.178747511934</v>
      </c>
      <c r="R453">
        <f t="shared" ca="1" si="320"/>
        <v>7988.2653480172048</v>
      </c>
      <c r="S453" s="1">
        <f t="shared" ca="1" si="321"/>
        <v>122404.7927536934</v>
      </c>
      <c r="T453" s="1">
        <f t="shared" ca="1" si="322"/>
        <v>36460.013181889415</v>
      </c>
      <c r="U453" s="1">
        <f t="shared" ca="1" si="323"/>
        <v>85944.779571803985</v>
      </c>
      <c r="X453" s="33">
        <f t="shared" ca="1" si="295"/>
        <v>0</v>
      </c>
      <c r="Y453" s="33">
        <f t="shared" ca="1" si="296"/>
        <v>1</v>
      </c>
      <c r="Z453" s="33"/>
      <c r="AA453" s="33"/>
      <c r="AO453" s="33">
        <f t="shared" ca="1" si="297"/>
        <v>0</v>
      </c>
      <c r="AP453" s="33">
        <f t="shared" ca="1" si="298"/>
        <v>0</v>
      </c>
      <c r="AQ453" s="33">
        <f t="shared" ca="1" si="299"/>
        <v>0</v>
      </c>
      <c r="AR453" s="33">
        <f t="shared" ca="1" si="300"/>
        <v>0</v>
      </c>
      <c r="AS453" s="33">
        <f t="shared" ca="1" si="301"/>
        <v>1</v>
      </c>
      <c r="AT453" s="34">
        <f t="shared" ca="1" si="302"/>
        <v>0</v>
      </c>
      <c r="AU453" s="33"/>
      <c r="AV453" s="1"/>
      <c r="AW453" s="1"/>
      <c r="AX453" s="1"/>
      <c r="AY453" s="1"/>
      <c r="AZ453" s="1"/>
      <c r="BD453" s="34">
        <f ca="1">Table1[[#This Row],[Car Value]]/Table1[[#This Row],[Cars]]</f>
        <v>9236.5274056762028</v>
      </c>
      <c r="BG453" s="34">
        <f t="shared" ca="1" si="303"/>
        <v>0</v>
      </c>
      <c r="BN453" s="16">
        <f ca="1">Table1[[#This Row],[Mortage Value]]/Table1[[#This Row],[Value of House]]</f>
        <v>0.1738717858373976</v>
      </c>
      <c r="BO453" s="1">
        <f t="shared" ca="1" si="294"/>
        <v>1</v>
      </c>
      <c r="BP453" s="1"/>
      <c r="BS453" s="33">
        <f t="shared" ca="1" si="312"/>
        <v>0</v>
      </c>
      <c r="BT453" s="33">
        <f t="shared" ca="1" si="313"/>
        <v>0</v>
      </c>
      <c r="BU453" s="33">
        <f t="shared" ca="1" si="314"/>
        <v>0</v>
      </c>
      <c r="BV453" s="33">
        <f t="shared" ca="1" si="324"/>
        <v>29815</v>
      </c>
      <c r="BW453" s="33">
        <f t="shared" ca="1" si="315"/>
        <v>0</v>
      </c>
      <c r="BX453" s="33">
        <f t="shared" ca="1" si="316"/>
        <v>0</v>
      </c>
      <c r="BZ453" s="33">
        <f t="shared" ca="1" si="304"/>
        <v>0</v>
      </c>
      <c r="CA453" s="33">
        <f t="shared" ca="1" si="305"/>
        <v>0</v>
      </c>
      <c r="CB453" s="33">
        <f t="shared" ca="1" si="306"/>
        <v>0</v>
      </c>
      <c r="CC453" s="33">
        <f t="shared" ca="1" si="307"/>
        <v>0</v>
      </c>
      <c r="CD453" s="33">
        <f t="shared" ca="1" si="308"/>
        <v>29815</v>
      </c>
      <c r="CE453" s="34">
        <f t="shared" ca="1" si="309"/>
        <v>0</v>
      </c>
      <c r="CG453" s="33">
        <f t="shared" ca="1" si="311"/>
        <v>1</v>
      </c>
      <c r="CH453" s="7"/>
      <c r="CJ453" s="34">
        <f t="shared" ca="1" si="310"/>
        <v>39</v>
      </c>
    </row>
    <row r="454" spans="1:88" x14ac:dyDescent="0.25">
      <c r="A454" s="1">
        <f t="shared" ca="1" si="281"/>
        <v>2</v>
      </c>
      <c r="B454" s="1" t="str">
        <f t="shared" ca="1" si="282"/>
        <v>Women</v>
      </c>
      <c r="C454" s="1">
        <f t="shared" ca="1" si="283"/>
        <v>27</v>
      </c>
      <c r="D454" s="1">
        <f t="shared" ca="1" si="284"/>
        <v>3</v>
      </c>
      <c r="E454" s="1" t="str">
        <f t="shared" ca="1" si="285"/>
        <v>Teaching</v>
      </c>
      <c r="F454" s="1">
        <f t="shared" ca="1" si="286"/>
        <v>3</v>
      </c>
      <c r="G454" s="1" t="str">
        <f t="shared" ca="1" si="287"/>
        <v>B.ED</v>
      </c>
      <c r="H454" s="1">
        <f t="shared" ca="1" si="288"/>
        <v>2</v>
      </c>
      <c r="I454" s="1">
        <f t="shared" ca="1" si="280"/>
        <v>2</v>
      </c>
      <c r="J454" s="1">
        <f t="shared" ca="1" si="289"/>
        <v>31187</v>
      </c>
      <c r="K454" s="1">
        <f t="shared" ca="1" si="290"/>
        <v>4</v>
      </c>
      <c r="L454" s="1" t="str">
        <f t="shared" ca="1" si="291"/>
        <v>Sarvoday Nagar</v>
      </c>
      <c r="M454" s="1">
        <f t="shared" ca="1" si="317"/>
        <v>187122</v>
      </c>
      <c r="N454" s="1">
        <f t="shared" ca="1" si="292"/>
        <v>127564.50656710619</v>
      </c>
      <c r="O454" s="1">
        <f t="shared" ca="1" si="318"/>
        <v>52915.243140893464</v>
      </c>
      <c r="P454" s="1">
        <f t="shared" ca="1" si="293"/>
        <v>34492</v>
      </c>
      <c r="Q454" s="1">
        <f t="shared" ca="1" si="319"/>
        <v>32291.258704371263</v>
      </c>
      <c r="R454">
        <f t="shared" ca="1" si="320"/>
        <v>15124.06686954348</v>
      </c>
      <c r="S454" s="1">
        <f t="shared" ca="1" si="321"/>
        <v>255161.31001043695</v>
      </c>
      <c r="T454" s="1">
        <f t="shared" ca="1" si="322"/>
        <v>194347.76527147743</v>
      </c>
      <c r="U454" s="1">
        <f t="shared" ca="1" si="323"/>
        <v>60813.544738959521</v>
      </c>
      <c r="X454" s="33">
        <f t="shared" ca="1" si="295"/>
        <v>0</v>
      </c>
      <c r="Y454" s="33">
        <f t="shared" ca="1" si="296"/>
        <v>1</v>
      </c>
      <c r="Z454" s="33"/>
      <c r="AA454" s="33"/>
      <c r="AO454" s="33">
        <f t="shared" ca="1" si="297"/>
        <v>0</v>
      </c>
      <c r="AP454" s="33">
        <f t="shared" ca="1" si="298"/>
        <v>0</v>
      </c>
      <c r="AQ454" s="33">
        <f t="shared" ca="1" si="299"/>
        <v>0</v>
      </c>
      <c r="AR454" s="33">
        <f t="shared" ca="1" si="300"/>
        <v>1</v>
      </c>
      <c r="AS454" s="33">
        <f t="shared" ca="1" si="301"/>
        <v>0</v>
      </c>
      <c r="AT454" s="34">
        <f t="shared" ca="1" si="302"/>
        <v>0</v>
      </c>
      <c r="AU454" s="33"/>
      <c r="AV454" s="1"/>
      <c r="AW454" s="1"/>
      <c r="AX454" s="1"/>
      <c r="AY454" s="1"/>
      <c r="AZ454" s="1"/>
      <c r="BD454" s="34">
        <f ca="1">Table1[[#This Row],[Car Value]]/Table1[[#This Row],[Cars]]</f>
        <v>26457.621570446732</v>
      </c>
      <c r="BG454" s="34">
        <f t="shared" ca="1" si="303"/>
        <v>0</v>
      </c>
      <c r="BN454" s="16">
        <f ca="1">Table1[[#This Row],[Mortage Value]]/Table1[[#This Row],[Value of House]]</f>
        <v>0.68171837927718915</v>
      </c>
      <c r="BO454" s="1">
        <f t="shared" ca="1" si="294"/>
        <v>0</v>
      </c>
      <c r="BP454" s="1"/>
      <c r="BS454" s="33">
        <f t="shared" ca="1" si="312"/>
        <v>0</v>
      </c>
      <c r="BT454" s="33">
        <f t="shared" ca="1" si="313"/>
        <v>0</v>
      </c>
      <c r="BU454" s="33">
        <f t="shared" ca="1" si="314"/>
        <v>0</v>
      </c>
      <c r="BV454" s="33">
        <f t="shared" ca="1" si="324"/>
        <v>0</v>
      </c>
      <c r="BW454" s="33">
        <f t="shared" ca="1" si="315"/>
        <v>0</v>
      </c>
      <c r="BX454" s="33">
        <f t="shared" ca="1" si="316"/>
        <v>17530</v>
      </c>
      <c r="BZ454" s="33">
        <f t="shared" ca="1" si="304"/>
        <v>0</v>
      </c>
      <c r="CA454" s="33">
        <f t="shared" ca="1" si="305"/>
        <v>0</v>
      </c>
      <c r="CB454" s="33">
        <f t="shared" ca="1" si="306"/>
        <v>0</v>
      </c>
      <c r="CC454" s="33">
        <f t="shared" ca="1" si="307"/>
        <v>17530</v>
      </c>
      <c r="CD454" s="33">
        <f t="shared" ca="1" si="308"/>
        <v>0</v>
      </c>
      <c r="CE454" s="34">
        <f t="shared" ca="1" si="309"/>
        <v>0</v>
      </c>
      <c r="CG454" s="33">
        <f t="shared" ca="1" si="311"/>
        <v>1</v>
      </c>
      <c r="CH454" s="7"/>
      <c r="CJ454" s="34">
        <f t="shared" ca="1" si="310"/>
        <v>34</v>
      </c>
    </row>
    <row r="455" spans="1:88" x14ac:dyDescent="0.25">
      <c r="A455" s="1">
        <f t="shared" ca="1" si="281"/>
        <v>2</v>
      </c>
      <c r="B455" s="1" t="str">
        <f t="shared" ca="1" si="282"/>
        <v>Women</v>
      </c>
      <c r="C455" s="1">
        <f t="shared" ca="1" si="283"/>
        <v>44</v>
      </c>
      <c r="D455" s="1">
        <f t="shared" ca="1" si="284"/>
        <v>5</v>
      </c>
      <c r="E455" s="1" t="str">
        <f t="shared" ca="1" si="285"/>
        <v xml:space="preserve">General work </v>
      </c>
      <c r="F455" s="1">
        <f t="shared" ca="1" si="286"/>
        <v>1</v>
      </c>
      <c r="G455" s="1" t="str">
        <f t="shared" ca="1" si="287"/>
        <v>Doctor</v>
      </c>
      <c r="H455" s="1">
        <f t="shared" ca="1" si="288"/>
        <v>0</v>
      </c>
      <c r="I455" s="1">
        <f t="shared" ref="I455:I500" ca="1" si="325">RANDBETWEEN(1,2)</f>
        <v>2</v>
      </c>
      <c r="J455" s="1">
        <f t="shared" ca="1" si="289"/>
        <v>22635</v>
      </c>
      <c r="K455" s="1">
        <f t="shared" ca="1" si="290"/>
        <v>4</v>
      </c>
      <c r="L455" s="1" t="str">
        <f t="shared" ca="1" si="291"/>
        <v>Sarvoday Nagar</v>
      </c>
      <c r="M455" s="1">
        <f t="shared" ca="1" si="317"/>
        <v>135810</v>
      </c>
      <c r="N455" s="1">
        <f t="shared" ca="1" si="292"/>
        <v>51224.854610893104</v>
      </c>
      <c r="O455" s="1">
        <f t="shared" ca="1" si="318"/>
        <v>2802.4973535692161</v>
      </c>
      <c r="P455" s="1">
        <f t="shared" ca="1" si="293"/>
        <v>2470</v>
      </c>
      <c r="Q455" s="1">
        <f t="shared" ca="1" si="319"/>
        <v>3636.4977953466673</v>
      </c>
      <c r="R455">
        <f t="shared" ca="1" si="320"/>
        <v>24786.132145718751</v>
      </c>
      <c r="S455" s="1">
        <f t="shared" ca="1" si="321"/>
        <v>163398.62949928798</v>
      </c>
      <c r="T455" s="1">
        <f t="shared" ca="1" si="322"/>
        <v>57331.35240623977</v>
      </c>
      <c r="U455" s="1">
        <f t="shared" ca="1" si="323"/>
        <v>106067.27709304821</v>
      </c>
      <c r="X455" s="33">
        <f t="shared" ca="1" si="295"/>
        <v>0</v>
      </c>
      <c r="Y455" s="33">
        <f t="shared" ca="1" si="296"/>
        <v>1</v>
      </c>
      <c r="Z455" s="33"/>
      <c r="AA455" s="33"/>
      <c r="AO455" s="33">
        <f t="shared" ca="1" si="297"/>
        <v>1</v>
      </c>
      <c r="AP455" s="33">
        <f t="shared" ca="1" si="298"/>
        <v>0</v>
      </c>
      <c r="AQ455" s="33">
        <f t="shared" ca="1" si="299"/>
        <v>0</v>
      </c>
      <c r="AR455" s="33">
        <f t="shared" ca="1" si="300"/>
        <v>0</v>
      </c>
      <c r="AS455" s="33">
        <f t="shared" ca="1" si="301"/>
        <v>0</v>
      </c>
      <c r="AT455" s="34">
        <f t="shared" ca="1" si="302"/>
        <v>0</v>
      </c>
      <c r="AU455" s="33"/>
      <c r="AV455" s="1"/>
      <c r="AW455" s="1"/>
      <c r="AX455" s="1"/>
      <c r="AY455" s="1"/>
      <c r="AZ455" s="1"/>
      <c r="BD455" s="34">
        <f ca="1">Table1[[#This Row],[Car Value]]/Table1[[#This Row],[Cars]]</f>
        <v>1401.2486767846081</v>
      </c>
      <c r="BG455" s="34">
        <f t="shared" ca="1" si="303"/>
        <v>0</v>
      </c>
      <c r="BN455" s="16">
        <f ca="1">Table1[[#This Row],[Mortage Value]]/Table1[[#This Row],[Value of House]]</f>
        <v>0.3771802857734563</v>
      </c>
      <c r="BO455" s="1">
        <f t="shared" ca="1" si="294"/>
        <v>0</v>
      </c>
      <c r="BP455" s="1"/>
      <c r="BS455" s="33">
        <f t="shared" ca="1" si="312"/>
        <v>0</v>
      </c>
      <c r="BT455" s="33">
        <f t="shared" ca="1" si="313"/>
        <v>0</v>
      </c>
      <c r="BU455" s="33">
        <f t="shared" ca="1" si="314"/>
        <v>0</v>
      </c>
      <c r="BV455" s="33">
        <f t="shared" ca="1" si="324"/>
        <v>0</v>
      </c>
      <c r="BW455" s="33">
        <f t="shared" ca="1" si="315"/>
        <v>31187</v>
      </c>
      <c r="BX455" s="33">
        <f t="shared" ca="1" si="316"/>
        <v>0</v>
      </c>
      <c r="BZ455" s="33">
        <f t="shared" ca="1" si="304"/>
        <v>31187</v>
      </c>
      <c r="CA455" s="33">
        <f t="shared" ca="1" si="305"/>
        <v>0</v>
      </c>
      <c r="CB455" s="33">
        <f t="shared" ca="1" si="306"/>
        <v>0</v>
      </c>
      <c r="CC455" s="33">
        <f t="shared" ca="1" si="307"/>
        <v>0</v>
      </c>
      <c r="CD455" s="33">
        <f t="shared" ca="1" si="308"/>
        <v>0</v>
      </c>
      <c r="CE455" s="34">
        <f t="shared" ca="1" si="309"/>
        <v>0</v>
      </c>
      <c r="CG455" s="33">
        <f t="shared" ca="1" si="311"/>
        <v>1</v>
      </c>
      <c r="CH455" s="7"/>
      <c r="CJ455" s="34">
        <f t="shared" ca="1" si="310"/>
        <v>37</v>
      </c>
    </row>
    <row r="456" spans="1:88" x14ac:dyDescent="0.25">
      <c r="A456" s="1">
        <f t="shared" ref="A456:A500" ca="1" si="326">RANDBETWEEN(1,2)</f>
        <v>2</v>
      </c>
      <c r="B456" s="1" t="str">
        <f t="shared" ref="B456:B500" ca="1" si="327">IF(A456=1,"Men","Women")</f>
        <v>Women</v>
      </c>
      <c r="C456" s="1">
        <f t="shared" ref="C456:C500" ca="1" si="328">RANDBETWEEN(25,45)</f>
        <v>44</v>
      </c>
      <c r="D456" s="1">
        <f t="shared" ref="D456:D500" ca="1" si="329">RANDBETWEEN(1,6)</f>
        <v>1</v>
      </c>
      <c r="E456" s="1" t="str">
        <f t="shared" ref="E456:E500" ca="1" si="330">VLOOKUP(D456,$AB$7:$AC$12,2)</f>
        <v>Health</v>
      </c>
      <c r="F456" s="1">
        <f t="shared" ref="F456:F500" ca="1" si="331">RANDBETWEEN(1,6)</f>
        <v>2</v>
      </c>
      <c r="G456" s="1" t="str">
        <f t="shared" ref="G456:G500" ca="1" si="332">VLOOKUP(F456,$AE$7:$AF$12,2)</f>
        <v>Civil Engineering</v>
      </c>
      <c r="H456" s="1">
        <f t="shared" ref="H456:H500" ca="1" si="333">RANDBETWEEN(0,4)</f>
        <v>1</v>
      </c>
      <c r="I456" s="1">
        <f t="shared" ca="1" si="325"/>
        <v>2</v>
      </c>
      <c r="J456" s="1">
        <f t="shared" ref="J456:J500" ca="1" si="334">RANDBETWEEN(15000,35000)</f>
        <v>34476</v>
      </c>
      <c r="K456" s="1">
        <f t="shared" ref="K456:K500" ca="1" si="335">RANDBETWEEN(1,7)</f>
        <v>2</v>
      </c>
      <c r="L456" s="1" t="str">
        <f t="shared" ref="L456:L500" ca="1" si="336">VLOOKUP(K456,$AH$7:$AI$13,2)</f>
        <v>Tembhipada Road</v>
      </c>
      <c r="M456" s="1">
        <f t="shared" ca="1" si="317"/>
        <v>103428</v>
      </c>
      <c r="N456" s="1">
        <f t="shared" ref="N456:N500" ca="1" si="337">RAND()*M456</f>
        <v>30347.00394347568</v>
      </c>
      <c r="O456" s="1">
        <f t="shared" ca="1" si="318"/>
        <v>31254.052820979814</v>
      </c>
      <c r="P456" s="1">
        <f t="shared" ref="P456:P500" ca="1" si="338">RANDBETWEEN(0,O456)</f>
        <v>27618</v>
      </c>
      <c r="Q456" s="1">
        <f t="shared" ca="1" si="319"/>
        <v>51938.332858808069</v>
      </c>
      <c r="R456">
        <f t="shared" ca="1" si="320"/>
        <v>26641.621417342165</v>
      </c>
      <c r="S456" s="1">
        <f t="shared" ca="1" si="321"/>
        <v>161323.67423832198</v>
      </c>
      <c r="T456" s="1">
        <f t="shared" ca="1" si="322"/>
        <v>109903.33680228374</v>
      </c>
      <c r="U456" s="1">
        <f t="shared" ca="1" si="323"/>
        <v>51420.337436038244</v>
      </c>
      <c r="X456" s="33">
        <f t="shared" ca="1" si="295"/>
        <v>0</v>
      </c>
      <c r="Y456" s="33">
        <f t="shared" ca="1" si="296"/>
        <v>1</v>
      </c>
      <c r="Z456" s="33"/>
      <c r="AA456" s="33"/>
      <c r="AO456" s="33">
        <f t="shared" ca="1" si="297"/>
        <v>0</v>
      </c>
      <c r="AP456" s="33">
        <f t="shared" ca="1" si="298"/>
        <v>0</v>
      </c>
      <c r="AQ456" s="33">
        <f t="shared" ca="1" si="299"/>
        <v>0</v>
      </c>
      <c r="AR456" s="33">
        <f t="shared" ca="1" si="300"/>
        <v>0</v>
      </c>
      <c r="AS456" s="33">
        <f t="shared" ca="1" si="301"/>
        <v>0</v>
      </c>
      <c r="AT456" s="34">
        <f t="shared" ca="1" si="302"/>
        <v>0</v>
      </c>
      <c r="AU456" s="33"/>
      <c r="AV456" s="1"/>
      <c r="AW456" s="1"/>
      <c r="AX456" s="1"/>
      <c r="AY456" s="1"/>
      <c r="AZ456" s="1"/>
      <c r="BD456" s="34">
        <f ca="1">Table1[[#This Row],[Car Value]]/Table1[[#This Row],[Cars]]</f>
        <v>15627.026410489907</v>
      </c>
      <c r="BG456" s="34">
        <f t="shared" ca="1" si="303"/>
        <v>0</v>
      </c>
      <c r="BN456" s="16">
        <f ca="1">Table1[[#This Row],[Mortage Value]]/Table1[[#This Row],[Value of House]]</f>
        <v>0.29341188018211395</v>
      </c>
      <c r="BO456" s="1">
        <f t="shared" ref="BO456:BO519" ca="1" si="339">IF(BN456&lt;$BP$7,1,0)</f>
        <v>0</v>
      </c>
      <c r="BP456" s="1"/>
      <c r="BS456" s="33">
        <f t="shared" ca="1" si="312"/>
        <v>0</v>
      </c>
      <c r="BT456" s="33">
        <f t="shared" ca="1" si="313"/>
        <v>0</v>
      </c>
      <c r="BU456" s="33">
        <f t="shared" ca="1" si="314"/>
        <v>0</v>
      </c>
      <c r="BV456" s="33">
        <f t="shared" ca="1" si="324"/>
        <v>0</v>
      </c>
      <c r="BW456" s="33">
        <f t="shared" ca="1" si="315"/>
        <v>22635</v>
      </c>
      <c r="BX456" s="33">
        <f t="shared" ca="1" si="316"/>
        <v>0</v>
      </c>
      <c r="BZ456" s="33">
        <f t="shared" ca="1" si="304"/>
        <v>0</v>
      </c>
      <c r="CA456" s="33">
        <f t="shared" ca="1" si="305"/>
        <v>0</v>
      </c>
      <c r="CB456" s="33">
        <f t="shared" ca="1" si="306"/>
        <v>0</v>
      </c>
      <c r="CC456" s="33">
        <f t="shared" ca="1" si="307"/>
        <v>0</v>
      </c>
      <c r="CD456" s="33">
        <f t="shared" ca="1" si="308"/>
        <v>0</v>
      </c>
      <c r="CE456" s="34">
        <f t="shared" ca="1" si="309"/>
        <v>0</v>
      </c>
      <c r="CG456" s="33">
        <f t="shared" ca="1" si="311"/>
        <v>1</v>
      </c>
      <c r="CH456" s="7"/>
      <c r="CJ456" s="34">
        <f t="shared" ca="1" si="310"/>
        <v>27</v>
      </c>
    </row>
    <row r="457" spans="1:88" x14ac:dyDescent="0.25">
      <c r="A457" s="1">
        <f t="shared" ca="1" si="326"/>
        <v>2</v>
      </c>
      <c r="B457" s="1" t="str">
        <f t="shared" ca="1" si="327"/>
        <v>Women</v>
      </c>
      <c r="C457" s="1">
        <f t="shared" ca="1" si="328"/>
        <v>33</v>
      </c>
      <c r="D457" s="1">
        <f t="shared" ca="1" si="329"/>
        <v>6</v>
      </c>
      <c r="E457" s="1" t="str">
        <f t="shared" ca="1" si="330"/>
        <v>Architecture</v>
      </c>
      <c r="F457" s="1">
        <f t="shared" ca="1" si="331"/>
        <v>5</v>
      </c>
      <c r="G457" s="1" t="str">
        <f t="shared" ca="1" si="332"/>
        <v>Other</v>
      </c>
      <c r="H457" s="1">
        <f t="shared" ca="1" si="333"/>
        <v>3</v>
      </c>
      <c r="I457" s="1">
        <f t="shared" ca="1" si="325"/>
        <v>1</v>
      </c>
      <c r="J457" s="1">
        <f t="shared" ca="1" si="334"/>
        <v>31991</v>
      </c>
      <c r="K457" s="1">
        <f t="shared" ca="1" si="335"/>
        <v>4</v>
      </c>
      <c r="L457" s="1" t="str">
        <f t="shared" ca="1" si="336"/>
        <v>Sarvoday Nagar</v>
      </c>
      <c r="M457" s="1">
        <f t="shared" ca="1" si="317"/>
        <v>159955</v>
      </c>
      <c r="N457" s="1">
        <f t="shared" ca="1" si="337"/>
        <v>38962.100161770089</v>
      </c>
      <c r="O457" s="1">
        <f t="shared" ca="1" si="318"/>
        <v>27997.070305852445</v>
      </c>
      <c r="P457" s="1">
        <f t="shared" ca="1" si="338"/>
        <v>18901</v>
      </c>
      <c r="Q457" s="1">
        <f t="shared" ca="1" si="319"/>
        <v>27373.922828949158</v>
      </c>
      <c r="R457">
        <f t="shared" ca="1" si="320"/>
        <v>45830.31980397016</v>
      </c>
      <c r="S457" s="1">
        <f t="shared" ca="1" si="321"/>
        <v>233782.39010982262</v>
      </c>
      <c r="T457" s="1">
        <f t="shared" ca="1" si="322"/>
        <v>85237.022990719241</v>
      </c>
      <c r="U457" s="1">
        <f t="shared" ca="1" si="323"/>
        <v>148545.36711910338</v>
      </c>
      <c r="X457" s="33">
        <f t="shared" ref="X457:X500" ca="1" si="340">IF(B456="Men",1,0)</f>
        <v>0</v>
      </c>
      <c r="Y457" s="33">
        <f t="shared" ref="Y457:Y500" ca="1" si="341">IF(B456="Women",1,0)</f>
        <v>1</v>
      </c>
      <c r="Z457" s="33"/>
      <c r="AA457" s="33"/>
      <c r="AO457" s="33">
        <f t="shared" ref="AO457:AO500" ca="1" si="342">IF(E456="Teaching",1,0)</f>
        <v>0</v>
      </c>
      <c r="AP457" s="33">
        <f t="shared" ref="AP457:AP500" ca="1" si="343">IF(E456="IT",1,0)</f>
        <v>0</v>
      </c>
      <c r="AQ457" s="33">
        <f t="shared" ref="AQ457:AQ500" ca="1" si="344">IF(E456="Health",1,0)</f>
        <v>1</v>
      </c>
      <c r="AR457" s="33">
        <f t="shared" ref="AR457:AR500" ca="1" si="345">IF(E456="Construction",1,0)</f>
        <v>0</v>
      </c>
      <c r="AS457" s="33">
        <f t="shared" ref="AS457:AS500" ca="1" si="346">IF(E456="Architecture",1,0)</f>
        <v>0</v>
      </c>
      <c r="AT457" s="34">
        <f t="shared" ref="AT457:AT500" ca="1" si="347">IF(E456="General Work",1,0)</f>
        <v>0</v>
      </c>
      <c r="AU457" s="33"/>
      <c r="AV457" s="1"/>
      <c r="AW457" s="1"/>
      <c r="AX457" s="1"/>
      <c r="AY457" s="1"/>
      <c r="AZ457" s="1"/>
      <c r="BD457" s="34">
        <f ca="1">Table1[[#This Row],[Car Value]]/Table1[[#This Row],[Cars]]</f>
        <v>27997.070305852445</v>
      </c>
      <c r="BG457" s="34">
        <f t="shared" ref="BG457:BG520" ca="1" si="348">IF(Q455&gt;$BH$8,1,0)</f>
        <v>0</v>
      </c>
      <c r="BN457" s="16">
        <f ca="1">Table1[[#This Row],[Mortage Value]]/Table1[[#This Row],[Value of House]]</f>
        <v>0.24358163334544147</v>
      </c>
      <c r="BO457" s="1">
        <f t="shared" ca="1" si="339"/>
        <v>0</v>
      </c>
      <c r="BP457" s="1"/>
      <c r="BS457" s="33">
        <f t="shared" ca="1" si="312"/>
        <v>0</v>
      </c>
      <c r="BT457" s="33">
        <f t="shared" ca="1" si="313"/>
        <v>0</v>
      </c>
      <c r="BU457" s="33">
        <f t="shared" ca="1" si="314"/>
        <v>0</v>
      </c>
      <c r="BV457" s="33">
        <f t="shared" ca="1" si="324"/>
        <v>0</v>
      </c>
      <c r="BW457" s="33">
        <f t="shared" ca="1" si="315"/>
        <v>0</v>
      </c>
      <c r="BX457" s="33">
        <f t="shared" ca="1" si="316"/>
        <v>0</v>
      </c>
      <c r="BZ457" s="33">
        <f t="shared" ref="BZ457:BZ500" ca="1" si="349">IF(E456="Teaching",J456,0)</f>
        <v>0</v>
      </c>
      <c r="CA457" s="33">
        <f t="shared" ref="CA457:CA500" ca="1" si="350">IF(E456="IT",J456,0)</f>
        <v>0</v>
      </c>
      <c r="CB457" s="33">
        <f t="shared" ref="CB457:CB500" ca="1" si="351">IF(E456="Health",J456,0)</f>
        <v>34476</v>
      </c>
      <c r="CC457" s="33">
        <f t="shared" ref="CC457:CC500" ca="1" si="352">IF(E456="Construction",J456,0)</f>
        <v>0</v>
      </c>
      <c r="CD457" s="33">
        <f t="shared" ref="CD457:CD500" ca="1" si="353">IF(E456="Architecture",J456,0)</f>
        <v>0</v>
      </c>
      <c r="CE457" s="34">
        <f t="shared" ref="CE457:CE500" ca="1" si="354">IF(E456="General Work",J456,0)</f>
        <v>0</v>
      </c>
      <c r="CG457" s="33">
        <f t="shared" ca="1" si="311"/>
        <v>1</v>
      </c>
      <c r="CH457" s="7"/>
      <c r="CJ457" s="34">
        <f t="shared" ref="CJ457:CJ520" ca="1" si="355">IF(U455&gt;CK455,C455,0)</f>
        <v>44</v>
      </c>
    </row>
    <row r="458" spans="1:88" x14ac:dyDescent="0.25">
      <c r="A458" s="1">
        <f t="shared" ca="1" si="326"/>
        <v>2</v>
      </c>
      <c r="B458" s="1" t="str">
        <f t="shared" ca="1" si="327"/>
        <v>Women</v>
      </c>
      <c r="C458" s="1">
        <f t="shared" ca="1" si="328"/>
        <v>36</v>
      </c>
      <c r="D458" s="1">
        <f t="shared" ca="1" si="329"/>
        <v>6</v>
      </c>
      <c r="E458" s="1" t="str">
        <f t="shared" ca="1" si="330"/>
        <v>Architecture</v>
      </c>
      <c r="F458" s="1">
        <f t="shared" ca="1" si="331"/>
        <v>2</v>
      </c>
      <c r="G458" s="1" t="str">
        <f t="shared" ca="1" si="332"/>
        <v>Civil Engineering</v>
      </c>
      <c r="H458" s="1">
        <f t="shared" ca="1" si="333"/>
        <v>4</v>
      </c>
      <c r="I458" s="1">
        <f t="shared" ca="1" si="325"/>
        <v>2</v>
      </c>
      <c r="J458" s="1">
        <f t="shared" ca="1" si="334"/>
        <v>19209</v>
      </c>
      <c r="K458" s="1">
        <f t="shared" ca="1" si="335"/>
        <v>1</v>
      </c>
      <c r="L458" s="1" t="str">
        <f t="shared" ca="1" si="336"/>
        <v>Ganesh Nagar</v>
      </c>
      <c r="M458" s="1">
        <f t="shared" ca="1" si="317"/>
        <v>57627</v>
      </c>
      <c r="N458" s="1">
        <f t="shared" ca="1" si="337"/>
        <v>14985.797600267964</v>
      </c>
      <c r="O458" s="1">
        <f t="shared" ca="1" si="318"/>
        <v>31384.590058505481</v>
      </c>
      <c r="P458" s="1">
        <f t="shared" ca="1" si="338"/>
        <v>6360</v>
      </c>
      <c r="Q458" s="1">
        <f t="shared" ca="1" si="319"/>
        <v>6913.1299124255283</v>
      </c>
      <c r="R458">
        <f t="shared" ca="1" si="320"/>
        <v>3941.1774546445395</v>
      </c>
      <c r="S458" s="1">
        <f t="shared" ca="1" si="321"/>
        <v>92952.767513150015</v>
      </c>
      <c r="T458" s="1">
        <f t="shared" ca="1" si="322"/>
        <v>28258.927512693492</v>
      </c>
      <c r="U458" s="1">
        <f t="shared" ca="1" si="323"/>
        <v>64693.840000456519</v>
      </c>
      <c r="X458" s="33">
        <f t="shared" ca="1" si="340"/>
        <v>0</v>
      </c>
      <c r="Y458" s="33">
        <f t="shared" ca="1" si="341"/>
        <v>1</v>
      </c>
      <c r="Z458" s="33"/>
      <c r="AA458" s="33"/>
      <c r="AO458" s="33">
        <f t="shared" ca="1" si="342"/>
        <v>0</v>
      </c>
      <c r="AP458" s="33">
        <f t="shared" ca="1" si="343"/>
        <v>0</v>
      </c>
      <c r="AQ458" s="33">
        <f t="shared" ca="1" si="344"/>
        <v>0</v>
      </c>
      <c r="AR458" s="33">
        <f t="shared" ca="1" si="345"/>
        <v>0</v>
      </c>
      <c r="AS458" s="33">
        <f t="shared" ca="1" si="346"/>
        <v>1</v>
      </c>
      <c r="AT458" s="34">
        <f t="shared" ca="1" si="347"/>
        <v>0</v>
      </c>
      <c r="AU458" s="33"/>
      <c r="AV458" s="1"/>
      <c r="AW458" s="1"/>
      <c r="AX458" s="1"/>
      <c r="AY458" s="1"/>
      <c r="AZ458" s="1"/>
      <c r="BD458" s="34">
        <f ca="1">Table1[[#This Row],[Car Value]]/Table1[[#This Row],[Cars]]</f>
        <v>15692.29502925274</v>
      </c>
      <c r="BG458" s="34">
        <f t="shared" ca="1" si="348"/>
        <v>0</v>
      </c>
      <c r="BN458" s="16">
        <f ca="1">Table1[[#This Row],[Mortage Value]]/Table1[[#This Row],[Value of House]]</f>
        <v>0.26004819963329628</v>
      </c>
      <c r="BO458" s="1">
        <f t="shared" ca="1" si="339"/>
        <v>0</v>
      </c>
      <c r="BP458" s="1"/>
      <c r="BS458" s="33">
        <f t="shared" ca="1" si="312"/>
        <v>0</v>
      </c>
      <c r="BT458" s="33">
        <f t="shared" ca="1" si="313"/>
        <v>0</v>
      </c>
      <c r="BU458" s="33">
        <f t="shared" ca="1" si="314"/>
        <v>0</v>
      </c>
      <c r="BV458" s="33">
        <f t="shared" ca="1" si="324"/>
        <v>0</v>
      </c>
      <c r="BW458" s="33">
        <f t="shared" ca="1" si="315"/>
        <v>31991</v>
      </c>
      <c r="BX458" s="33">
        <f t="shared" ca="1" si="316"/>
        <v>0</v>
      </c>
      <c r="BZ458" s="33">
        <f t="shared" ca="1" si="349"/>
        <v>0</v>
      </c>
      <c r="CA458" s="33">
        <f t="shared" ca="1" si="350"/>
        <v>0</v>
      </c>
      <c r="CB458" s="33">
        <f t="shared" ca="1" si="351"/>
        <v>0</v>
      </c>
      <c r="CC458" s="33">
        <f t="shared" ca="1" si="352"/>
        <v>0</v>
      </c>
      <c r="CD458" s="33">
        <f t="shared" ca="1" si="353"/>
        <v>31991</v>
      </c>
      <c r="CE458" s="34">
        <f t="shared" ca="1" si="354"/>
        <v>0</v>
      </c>
      <c r="CG458" s="33">
        <f t="shared" ref="CG458:CG521" ca="1" si="356">IF(T455&gt;J455,1,0)</f>
        <v>1</v>
      </c>
      <c r="CH458" s="7"/>
      <c r="CJ458" s="34">
        <f t="shared" ca="1" si="355"/>
        <v>44</v>
      </c>
    </row>
    <row r="459" spans="1:88" x14ac:dyDescent="0.25">
      <c r="A459" s="1">
        <f t="shared" ca="1" si="326"/>
        <v>2</v>
      </c>
      <c r="B459" s="1" t="str">
        <f t="shared" ca="1" si="327"/>
        <v>Women</v>
      </c>
      <c r="C459" s="1">
        <f t="shared" ca="1" si="328"/>
        <v>36</v>
      </c>
      <c r="D459" s="1">
        <f t="shared" ca="1" si="329"/>
        <v>3</v>
      </c>
      <c r="E459" s="1" t="str">
        <f t="shared" ca="1" si="330"/>
        <v>Teaching</v>
      </c>
      <c r="F459" s="1">
        <f t="shared" ca="1" si="331"/>
        <v>6</v>
      </c>
      <c r="G459" s="1" t="str">
        <f t="shared" ca="1" si="332"/>
        <v>Architech</v>
      </c>
      <c r="H459" s="1">
        <f t="shared" ca="1" si="333"/>
        <v>2</v>
      </c>
      <c r="I459" s="1">
        <f t="shared" ca="1" si="325"/>
        <v>1</v>
      </c>
      <c r="J459" s="1">
        <f t="shared" ca="1" si="334"/>
        <v>20079</v>
      </c>
      <c r="K459" s="1">
        <f t="shared" ca="1" si="335"/>
        <v>3</v>
      </c>
      <c r="L459" s="1" t="str">
        <f t="shared" ca="1" si="336"/>
        <v>Nardas Nagar</v>
      </c>
      <c r="M459" s="1">
        <f t="shared" ca="1" si="317"/>
        <v>80316</v>
      </c>
      <c r="N459" s="1">
        <f t="shared" ca="1" si="337"/>
        <v>45554.72457187876</v>
      </c>
      <c r="O459" s="1">
        <f t="shared" ca="1" si="318"/>
        <v>9501.3180330756368</v>
      </c>
      <c r="P459" s="1">
        <f t="shared" ca="1" si="338"/>
        <v>7974</v>
      </c>
      <c r="Q459" s="1">
        <f t="shared" ca="1" si="319"/>
        <v>17845.313836699315</v>
      </c>
      <c r="R459">
        <f t="shared" ca="1" si="320"/>
        <v>12092.056503146769</v>
      </c>
      <c r="S459" s="1">
        <f t="shared" ca="1" si="321"/>
        <v>101909.3745362224</v>
      </c>
      <c r="T459" s="1">
        <f t="shared" ca="1" si="322"/>
        <v>71374.038408578082</v>
      </c>
      <c r="U459" s="1">
        <f t="shared" ca="1" si="323"/>
        <v>30535.336127644317</v>
      </c>
      <c r="X459" s="33">
        <f t="shared" ca="1" si="340"/>
        <v>0</v>
      </c>
      <c r="Y459" s="33">
        <f t="shared" ca="1" si="341"/>
        <v>1</v>
      </c>
      <c r="Z459" s="33"/>
      <c r="AA459" s="33"/>
      <c r="AO459" s="33">
        <f t="shared" ca="1" si="342"/>
        <v>0</v>
      </c>
      <c r="AP459" s="33">
        <f t="shared" ca="1" si="343"/>
        <v>0</v>
      </c>
      <c r="AQ459" s="33">
        <f t="shared" ca="1" si="344"/>
        <v>0</v>
      </c>
      <c r="AR459" s="33">
        <f t="shared" ca="1" si="345"/>
        <v>0</v>
      </c>
      <c r="AS459" s="33">
        <f t="shared" ca="1" si="346"/>
        <v>1</v>
      </c>
      <c r="AT459" s="34">
        <f t="shared" ca="1" si="347"/>
        <v>0</v>
      </c>
      <c r="AU459" s="33"/>
      <c r="AV459" s="1"/>
      <c r="AW459" s="1"/>
      <c r="AX459" s="1"/>
      <c r="AY459" s="1"/>
      <c r="AZ459" s="1"/>
      <c r="BD459" s="34">
        <f ca="1">Table1[[#This Row],[Car Value]]/Table1[[#This Row],[Cars]]</f>
        <v>9501.3180330756368</v>
      </c>
      <c r="BG459" s="34">
        <f t="shared" ca="1" si="348"/>
        <v>0</v>
      </c>
      <c r="BN459" s="16">
        <f ca="1">Table1[[#This Row],[Mortage Value]]/Table1[[#This Row],[Value of House]]</f>
        <v>0.56719364226155133</v>
      </c>
      <c r="BO459" s="1">
        <f t="shared" ca="1" si="339"/>
        <v>0</v>
      </c>
      <c r="BP459" s="1"/>
      <c r="BS459" s="33">
        <f t="shared" ref="BS459:BS500" ca="1" si="357">IF(L458="Ganesh Nagar",J458,0)</f>
        <v>19209</v>
      </c>
      <c r="BT459" s="33">
        <f t="shared" ref="BT459:BT500" ca="1" si="358">IF(L458="Tank Road",J458,0)</f>
        <v>0</v>
      </c>
      <c r="BU459" s="33">
        <f t="shared" ref="BU459:BU500" ca="1" si="359">IF(L458="Shivaji Talao",J458,0)</f>
        <v>0</v>
      </c>
      <c r="BV459" s="33">
        <f t="shared" ca="1" si="324"/>
        <v>0</v>
      </c>
      <c r="BW459" s="33">
        <f t="shared" ref="BW459:BW500" ca="1" si="360">IF(L458="Sarvoday Nagar",J458,0)</f>
        <v>0</v>
      </c>
      <c r="BX459" s="33">
        <f t="shared" ref="BX459:BX500" ca="1" si="361">IF(L458="Nardas Nagar",J458,0)</f>
        <v>0</v>
      </c>
      <c r="BZ459" s="33">
        <f t="shared" ca="1" si="349"/>
        <v>0</v>
      </c>
      <c r="CA459" s="33">
        <f t="shared" ca="1" si="350"/>
        <v>0</v>
      </c>
      <c r="CB459" s="33">
        <f t="shared" ca="1" si="351"/>
        <v>0</v>
      </c>
      <c r="CC459" s="33">
        <f t="shared" ca="1" si="352"/>
        <v>0</v>
      </c>
      <c r="CD459" s="33">
        <f t="shared" ca="1" si="353"/>
        <v>19209</v>
      </c>
      <c r="CE459" s="34">
        <f t="shared" ca="1" si="354"/>
        <v>0</v>
      </c>
      <c r="CG459" s="33">
        <f t="shared" ca="1" si="356"/>
        <v>1</v>
      </c>
      <c r="CH459" s="7"/>
      <c r="CJ459" s="34">
        <f t="shared" ca="1" si="355"/>
        <v>33</v>
      </c>
    </row>
    <row r="460" spans="1:88" x14ac:dyDescent="0.25">
      <c r="A460" s="1">
        <f t="shared" ca="1" si="326"/>
        <v>2</v>
      </c>
      <c r="B460" s="1" t="str">
        <f t="shared" ca="1" si="327"/>
        <v>Women</v>
      </c>
      <c r="C460" s="1">
        <f t="shared" ca="1" si="328"/>
        <v>44</v>
      </c>
      <c r="D460" s="1">
        <f t="shared" ca="1" si="329"/>
        <v>2</v>
      </c>
      <c r="E460" s="1" t="str">
        <f t="shared" ca="1" si="330"/>
        <v>Construction</v>
      </c>
      <c r="F460" s="1">
        <f t="shared" ca="1" si="331"/>
        <v>5</v>
      </c>
      <c r="G460" s="1" t="str">
        <f t="shared" ca="1" si="332"/>
        <v>Other</v>
      </c>
      <c r="H460" s="1">
        <f t="shared" ca="1" si="333"/>
        <v>1</v>
      </c>
      <c r="I460" s="1">
        <f t="shared" ca="1" si="325"/>
        <v>2</v>
      </c>
      <c r="J460" s="1">
        <f t="shared" ca="1" si="334"/>
        <v>33766</v>
      </c>
      <c r="K460" s="1">
        <f t="shared" ca="1" si="335"/>
        <v>1</v>
      </c>
      <c r="L460" s="1" t="str">
        <f t="shared" ca="1" si="336"/>
        <v>Ganesh Nagar</v>
      </c>
      <c r="M460" s="1">
        <f t="shared" ca="1" si="317"/>
        <v>101298</v>
      </c>
      <c r="N460" s="1">
        <f t="shared" ca="1" si="337"/>
        <v>60066.776736673193</v>
      </c>
      <c r="O460" s="1">
        <f t="shared" ca="1" si="318"/>
        <v>22536.038888247916</v>
      </c>
      <c r="P460" s="1">
        <f t="shared" ca="1" si="338"/>
        <v>19035</v>
      </c>
      <c r="Q460" s="1">
        <f t="shared" ca="1" si="319"/>
        <v>10355.497860874242</v>
      </c>
      <c r="R460">
        <f t="shared" ca="1" si="320"/>
        <v>38955.633197498886</v>
      </c>
      <c r="S460" s="1">
        <f t="shared" ca="1" si="321"/>
        <v>162789.6720857468</v>
      </c>
      <c r="T460" s="1">
        <f t="shared" ca="1" si="322"/>
        <v>89457.274597547439</v>
      </c>
      <c r="U460" s="1">
        <f t="shared" ca="1" si="323"/>
        <v>73332.397488199364</v>
      </c>
      <c r="X460" s="33">
        <f t="shared" ca="1" si="340"/>
        <v>0</v>
      </c>
      <c r="Y460" s="33">
        <f t="shared" ca="1" si="341"/>
        <v>1</v>
      </c>
      <c r="Z460" s="33"/>
      <c r="AA460" s="33"/>
      <c r="AO460" s="33">
        <f t="shared" ca="1" si="342"/>
        <v>1</v>
      </c>
      <c r="AP460" s="33">
        <f t="shared" ca="1" si="343"/>
        <v>0</v>
      </c>
      <c r="AQ460" s="33">
        <f t="shared" ca="1" si="344"/>
        <v>0</v>
      </c>
      <c r="AR460" s="33">
        <f t="shared" ca="1" si="345"/>
        <v>0</v>
      </c>
      <c r="AS460" s="33">
        <f t="shared" ca="1" si="346"/>
        <v>0</v>
      </c>
      <c r="AT460" s="34">
        <f t="shared" ca="1" si="347"/>
        <v>0</v>
      </c>
      <c r="AU460" s="33"/>
      <c r="AV460" s="1"/>
      <c r="AW460" s="1"/>
      <c r="AX460" s="1"/>
      <c r="AY460" s="1"/>
      <c r="AZ460" s="1"/>
      <c r="BD460" s="34">
        <f ca="1">Table1[[#This Row],[Car Value]]/Table1[[#This Row],[Cars]]</f>
        <v>11268.019444123958</v>
      </c>
      <c r="BG460" s="34">
        <f t="shared" ca="1" si="348"/>
        <v>0</v>
      </c>
      <c r="BN460" s="16">
        <f ca="1">Table1[[#This Row],[Mortage Value]]/Table1[[#This Row],[Value of House]]</f>
        <v>0.59297100373820999</v>
      </c>
      <c r="BO460" s="1">
        <f t="shared" ca="1" si="339"/>
        <v>0</v>
      </c>
      <c r="BP460" s="1"/>
      <c r="BS460" s="33">
        <f t="shared" ca="1" si="357"/>
        <v>0</v>
      </c>
      <c r="BT460" s="33">
        <f t="shared" ca="1" si="358"/>
        <v>0</v>
      </c>
      <c r="BU460" s="33">
        <f t="shared" ca="1" si="359"/>
        <v>0</v>
      </c>
      <c r="BV460" s="33">
        <f t="shared" ca="1" si="324"/>
        <v>0</v>
      </c>
      <c r="BW460" s="33">
        <f t="shared" ca="1" si="360"/>
        <v>0</v>
      </c>
      <c r="BX460" s="33">
        <f t="shared" ca="1" si="361"/>
        <v>20079</v>
      </c>
      <c r="BZ460" s="33">
        <f t="shared" ca="1" si="349"/>
        <v>20079</v>
      </c>
      <c r="CA460" s="33">
        <f t="shared" ca="1" si="350"/>
        <v>0</v>
      </c>
      <c r="CB460" s="33">
        <f t="shared" ca="1" si="351"/>
        <v>0</v>
      </c>
      <c r="CC460" s="33">
        <f t="shared" ca="1" si="352"/>
        <v>0</v>
      </c>
      <c r="CD460" s="33">
        <f t="shared" ca="1" si="353"/>
        <v>0</v>
      </c>
      <c r="CE460" s="34">
        <f t="shared" ca="1" si="354"/>
        <v>0</v>
      </c>
      <c r="CG460" s="33">
        <f t="shared" ca="1" si="356"/>
        <v>1</v>
      </c>
      <c r="CH460" s="7"/>
      <c r="CJ460" s="34">
        <f t="shared" ca="1" si="355"/>
        <v>36</v>
      </c>
    </row>
    <row r="461" spans="1:88" x14ac:dyDescent="0.25">
      <c r="A461" s="1">
        <f t="shared" ca="1" si="326"/>
        <v>1</v>
      </c>
      <c r="B461" s="1" t="str">
        <f t="shared" ca="1" si="327"/>
        <v>Men</v>
      </c>
      <c r="C461" s="1">
        <f t="shared" ca="1" si="328"/>
        <v>38</v>
      </c>
      <c r="D461" s="1">
        <f t="shared" ca="1" si="329"/>
        <v>4</v>
      </c>
      <c r="E461" s="1" t="str">
        <f t="shared" ca="1" si="330"/>
        <v>IT</v>
      </c>
      <c r="F461" s="1">
        <f t="shared" ca="1" si="331"/>
        <v>2</v>
      </c>
      <c r="G461" s="1" t="str">
        <f t="shared" ca="1" si="332"/>
        <v>Civil Engineering</v>
      </c>
      <c r="H461" s="1">
        <f t="shared" ca="1" si="333"/>
        <v>0</v>
      </c>
      <c r="I461" s="1">
        <f t="shared" ca="1" si="325"/>
        <v>2</v>
      </c>
      <c r="J461" s="1">
        <f t="shared" ca="1" si="334"/>
        <v>19367</v>
      </c>
      <c r="K461" s="1">
        <f t="shared" ca="1" si="335"/>
        <v>5</v>
      </c>
      <c r="L461" s="1" t="str">
        <f t="shared" ca="1" si="336"/>
        <v>Shivaji Talao</v>
      </c>
      <c r="M461" s="1">
        <f t="shared" ca="1" si="317"/>
        <v>58101</v>
      </c>
      <c r="N461" s="1">
        <f t="shared" ca="1" si="337"/>
        <v>35186.188978878577</v>
      </c>
      <c r="O461" s="1">
        <f t="shared" ca="1" si="318"/>
        <v>22347.016270076689</v>
      </c>
      <c r="P461" s="1">
        <f t="shared" ca="1" si="338"/>
        <v>18607</v>
      </c>
      <c r="Q461" s="1">
        <f t="shared" ca="1" si="319"/>
        <v>11040.185125406872</v>
      </c>
      <c r="R461">
        <f t="shared" ca="1" si="320"/>
        <v>27585.788935791184</v>
      </c>
      <c r="S461" s="1">
        <f t="shared" ca="1" si="321"/>
        <v>108033.80520586786</v>
      </c>
      <c r="T461" s="1">
        <f t="shared" ca="1" si="322"/>
        <v>64833.374104285453</v>
      </c>
      <c r="U461" s="1">
        <f t="shared" ca="1" si="323"/>
        <v>43200.431101582406</v>
      </c>
      <c r="X461" s="33">
        <f t="shared" ca="1" si="340"/>
        <v>0</v>
      </c>
      <c r="Y461" s="33">
        <f t="shared" ca="1" si="341"/>
        <v>1</v>
      </c>
      <c r="Z461" s="33"/>
      <c r="AA461" s="33"/>
      <c r="AO461" s="33">
        <f t="shared" ca="1" si="342"/>
        <v>0</v>
      </c>
      <c r="AP461" s="33">
        <f t="shared" ca="1" si="343"/>
        <v>0</v>
      </c>
      <c r="AQ461" s="33">
        <f t="shared" ca="1" si="344"/>
        <v>0</v>
      </c>
      <c r="AR461" s="33">
        <f t="shared" ca="1" si="345"/>
        <v>1</v>
      </c>
      <c r="AS461" s="33">
        <f t="shared" ca="1" si="346"/>
        <v>0</v>
      </c>
      <c r="AT461" s="34">
        <f t="shared" ca="1" si="347"/>
        <v>0</v>
      </c>
      <c r="AU461" s="33"/>
      <c r="AV461" s="1"/>
      <c r="AW461" s="1"/>
      <c r="AX461" s="1"/>
      <c r="AY461" s="1"/>
      <c r="AZ461" s="1"/>
      <c r="BD461" s="34">
        <f ca="1">Table1[[#This Row],[Car Value]]/Table1[[#This Row],[Cars]]</f>
        <v>11173.508135038344</v>
      </c>
      <c r="BG461" s="34">
        <f t="shared" ca="1" si="348"/>
        <v>0</v>
      </c>
      <c r="BN461" s="16">
        <f ca="1">Table1[[#This Row],[Mortage Value]]/Table1[[#This Row],[Value of House]]</f>
        <v>0.60560384466495543</v>
      </c>
      <c r="BO461" s="1">
        <f t="shared" ca="1" si="339"/>
        <v>0</v>
      </c>
      <c r="BP461" s="1"/>
      <c r="BS461" s="33">
        <f t="shared" ca="1" si="357"/>
        <v>33766</v>
      </c>
      <c r="BT461" s="33">
        <f t="shared" ca="1" si="358"/>
        <v>0</v>
      </c>
      <c r="BU461" s="33">
        <f t="shared" ca="1" si="359"/>
        <v>0</v>
      </c>
      <c r="BV461" s="33">
        <f t="shared" ca="1" si="324"/>
        <v>0</v>
      </c>
      <c r="BW461" s="33">
        <f t="shared" ca="1" si="360"/>
        <v>0</v>
      </c>
      <c r="BX461" s="33">
        <f t="shared" ca="1" si="361"/>
        <v>0</v>
      </c>
      <c r="BZ461" s="33">
        <f t="shared" ca="1" si="349"/>
        <v>0</v>
      </c>
      <c r="CA461" s="33">
        <f t="shared" ca="1" si="350"/>
        <v>0</v>
      </c>
      <c r="CB461" s="33">
        <f t="shared" ca="1" si="351"/>
        <v>0</v>
      </c>
      <c r="CC461" s="33">
        <f t="shared" ca="1" si="352"/>
        <v>33766</v>
      </c>
      <c r="CD461" s="33">
        <f t="shared" ca="1" si="353"/>
        <v>0</v>
      </c>
      <c r="CE461" s="34">
        <f t="shared" ca="1" si="354"/>
        <v>0</v>
      </c>
      <c r="CG461" s="33">
        <f t="shared" ca="1" si="356"/>
        <v>1</v>
      </c>
      <c r="CH461" s="7"/>
      <c r="CJ461" s="34">
        <f t="shared" ca="1" si="355"/>
        <v>36</v>
      </c>
    </row>
    <row r="462" spans="1:88" x14ac:dyDescent="0.25">
      <c r="A462" s="1">
        <f t="shared" ca="1" si="326"/>
        <v>1</v>
      </c>
      <c r="B462" s="1" t="str">
        <f t="shared" ca="1" si="327"/>
        <v>Men</v>
      </c>
      <c r="C462" s="1">
        <f t="shared" ca="1" si="328"/>
        <v>43</v>
      </c>
      <c r="D462" s="1">
        <f t="shared" ca="1" si="329"/>
        <v>3</v>
      </c>
      <c r="E462" s="1" t="str">
        <f t="shared" ca="1" si="330"/>
        <v>Teaching</v>
      </c>
      <c r="F462" s="1">
        <f t="shared" ca="1" si="331"/>
        <v>3</v>
      </c>
      <c r="G462" s="1" t="str">
        <f t="shared" ca="1" si="332"/>
        <v>B.ED</v>
      </c>
      <c r="H462" s="1">
        <f t="shared" ca="1" si="333"/>
        <v>4</v>
      </c>
      <c r="I462" s="1">
        <f t="shared" ca="1" si="325"/>
        <v>2</v>
      </c>
      <c r="J462" s="1">
        <f t="shared" ca="1" si="334"/>
        <v>20116</v>
      </c>
      <c r="K462" s="1">
        <f t="shared" ca="1" si="335"/>
        <v>1</v>
      </c>
      <c r="L462" s="1" t="str">
        <f t="shared" ca="1" si="336"/>
        <v>Ganesh Nagar</v>
      </c>
      <c r="M462" s="1">
        <f t="shared" ca="1" si="317"/>
        <v>80464</v>
      </c>
      <c r="N462" s="1">
        <f t="shared" ca="1" si="337"/>
        <v>45519.564352030699</v>
      </c>
      <c r="O462" s="1">
        <f t="shared" ca="1" si="318"/>
        <v>33830.885642721609</v>
      </c>
      <c r="P462" s="1">
        <f t="shared" ca="1" si="338"/>
        <v>16173</v>
      </c>
      <c r="Q462" s="1">
        <f t="shared" ca="1" si="319"/>
        <v>6935.7507067738961</v>
      </c>
      <c r="R462">
        <f t="shared" ca="1" si="320"/>
        <v>19503.769413036403</v>
      </c>
      <c r="S462" s="1">
        <f t="shared" ca="1" si="321"/>
        <v>133798.65505575802</v>
      </c>
      <c r="T462" s="1">
        <f t="shared" ca="1" si="322"/>
        <v>68628.315058804597</v>
      </c>
      <c r="U462" s="1">
        <f t="shared" ca="1" si="323"/>
        <v>65170.339996953422</v>
      </c>
      <c r="X462" s="33">
        <f t="shared" ca="1" si="340"/>
        <v>1</v>
      </c>
      <c r="Y462" s="33">
        <f t="shared" ca="1" si="341"/>
        <v>0</v>
      </c>
      <c r="Z462" s="33"/>
      <c r="AA462" s="33"/>
      <c r="AO462" s="33">
        <f t="shared" ca="1" si="342"/>
        <v>0</v>
      </c>
      <c r="AP462" s="33">
        <f t="shared" ca="1" si="343"/>
        <v>1</v>
      </c>
      <c r="AQ462" s="33">
        <f t="shared" ca="1" si="344"/>
        <v>0</v>
      </c>
      <c r="AR462" s="33">
        <f t="shared" ca="1" si="345"/>
        <v>0</v>
      </c>
      <c r="AS462" s="33">
        <f t="shared" ca="1" si="346"/>
        <v>0</v>
      </c>
      <c r="AT462" s="34">
        <f t="shared" ca="1" si="347"/>
        <v>0</v>
      </c>
      <c r="AU462" s="33"/>
      <c r="AV462" s="1"/>
      <c r="AW462" s="1"/>
      <c r="AX462" s="1"/>
      <c r="AY462" s="1"/>
      <c r="AZ462" s="1"/>
      <c r="BD462" s="34">
        <f ca="1">Table1[[#This Row],[Car Value]]/Table1[[#This Row],[Cars]]</f>
        <v>16915.442821360804</v>
      </c>
      <c r="BG462" s="34">
        <f t="shared" ca="1" si="348"/>
        <v>0</v>
      </c>
      <c r="BN462" s="16">
        <f ca="1">Table1[[#This Row],[Mortage Value]]/Table1[[#This Row],[Value of House]]</f>
        <v>0.56571341658419538</v>
      </c>
      <c r="BO462" s="1">
        <f t="shared" ca="1" si="339"/>
        <v>0</v>
      </c>
      <c r="BP462" s="1"/>
      <c r="BS462" s="33">
        <f t="shared" ca="1" si="357"/>
        <v>0</v>
      </c>
      <c r="BT462" s="33">
        <f t="shared" ca="1" si="358"/>
        <v>0</v>
      </c>
      <c r="BU462" s="33">
        <f t="shared" ca="1" si="359"/>
        <v>19367</v>
      </c>
      <c r="BV462" s="33">
        <f t="shared" ca="1" si="324"/>
        <v>0</v>
      </c>
      <c r="BW462" s="33">
        <f t="shared" ca="1" si="360"/>
        <v>0</v>
      </c>
      <c r="BX462" s="33">
        <f t="shared" ca="1" si="361"/>
        <v>0</v>
      </c>
      <c r="BZ462" s="33">
        <f t="shared" ca="1" si="349"/>
        <v>0</v>
      </c>
      <c r="CA462" s="33">
        <f t="shared" ca="1" si="350"/>
        <v>19367</v>
      </c>
      <c r="CB462" s="33">
        <f t="shared" ca="1" si="351"/>
        <v>0</v>
      </c>
      <c r="CC462" s="33">
        <f t="shared" ca="1" si="352"/>
        <v>0</v>
      </c>
      <c r="CD462" s="33">
        <f t="shared" ca="1" si="353"/>
        <v>0</v>
      </c>
      <c r="CE462" s="34">
        <f t="shared" ca="1" si="354"/>
        <v>0</v>
      </c>
      <c r="CG462" s="33">
        <f t="shared" ca="1" si="356"/>
        <v>1</v>
      </c>
      <c r="CH462" s="7"/>
      <c r="CJ462" s="34">
        <f t="shared" ca="1" si="355"/>
        <v>44</v>
      </c>
    </row>
    <row r="463" spans="1:88" x14ac:dyDescent="0.25">
      <c r="A463" s="1">
        <f t="shared" ca="1" si="326"/>
        <v>1</v>
      </c>
      <c r="B463" s="1" t="str">
        <f t="shared" ca="1" si="327"/>
        <v>Men</v>
      </c>
      <c r="C463" s="1">
        <f t="shared" ca="1" si="328"/>
        <v>43</v>
      </c>
      <c r="D463" s="1">
        <f t="shared" ca="1" si="329"/>
        <v>1</v>
      </c>
      <c r="E463" s="1" t="str">
        <f t="shared" ca="1" si="330"/>
        <v>Health</v>
      </c>
      <c r="F463" s="1">
        <f t="shared" ca="1" si="331"/>
        <v>5</v>
      </c>
      <c r="G463" s="1" t="str">
        <f t="shared" ca="1" si="332"/>
        <v>Other</v>
      </c>
      <c r="H463" s="1">
        <f t="shared" ca="1" si="333"/>
        <v>0</v>
      </c>
      <c r="I463" s="1">
        <f t="shared" ca="1" si="325"/>
        <v>1</v>
      </c>
      <c r="J463" s="1">
        <f t="shared" ca="1" si="334"/>
        <v>33730</v>
      </c>
      <c r="K463" s="1">
        <f t="shared" ca="1" si="335"/>
        <v>5</v>
      </c>
      <c r="L463" s="1" t="str">
        <f t="shared" ca="1" si="336"/>
        <v>Shivaji Talao</v>
      </c>
      <c r="M463" s="1">
        <f t="shared" ca="1" si="317"/>
        <v>134920</v>
      </c>
      <c r="N463" s="1">
        <f t="shared" ca="1" si="337"/>
        <v>31334.301789545068</v>
      </c>
      <c r="O463" s="1">
        <f t="shared" ca="1" si="318"/>
        <v>29662.572549110722</v>
      </c>
      <c r="P463" s="1">
        <f t="shared" ca="1" si="338"/>
        <v>9805</v>
      </c>
      <c r="Q463" s="1">
        <f t="shared" ca="1" si="319"/>
        <v>34960.312671714179</v>
      </c>
      <c r="R463">
        <f t="shared" ca="1" si="320"/>
        <v>38362.850359453209</v>
      </c>
      <c r="S463" s="1">
        <f t="shared" ca="1" si="321"/>
        <v>202945.42290856392</v>
      </c>
      <c r="T463" s="1">
        <f t="shared" ca="1" si="322"/>
        <v>76099.614461259247</v>
      </c>
      <c r="U463" s="1">
        <f t="shared" ca="1" si="323"/>
        <v>126845.80844730468</v>
      </c>
      <c r="X463" s="33">
        <f t="shared" ca="1" si="340"/>
        <v>1</v>
      </c>
      <c r="Y463" s="33">
        <f t="shared" ca="1" si="341"/>
        <v>0</v>
      </c>
      <c r="Z463" s="33"/>
      <c r="AA463" s="33"/>
      <c r="AO463" s="33">
        <f t="shared" ca="1" si="342"/>
        <v>1</v>
      </c>
      <c r="AP463" s="33">
        <f t="shared" ca="1" si="343"/>
        <v>0</v>
      </c>
      <c r="AQ463" s="33">
        <f t="shared" ca="1" si="344"/>
        <v>0</v>
      </c>
      <c r="AR463" s="33">
        <f t="shared" ca="1" si="345"/>
        <v>0</v>
      </c>
      <c r="AS463" s="33">
        <f t="shared" ca="1" si="346"/>
        <v>0</v>
      </c>
      <c r="AT463" s="34">
        <f t="shared" ca="1" si="347"/>
        <v>0</v>
      </c>
      <c r="AU463" s="33"/>
      <c r="AV463" s="1"/>
      <c r="AW463" s="1"/>
      <c r="AX463" s="1"/>
      <c r="AY463" s="1"/>
      <c r="AZ463" s="1"/>
      <c r="BD463" s="34">
        <f ca="1">Table1[[#This Row],[Car Value]]/Table1[[#This Row],[Cars]]</f>
        <v>29662.572549110722</v>
      </c>
      <c r="BG463" s="34">
        <f t="shared" ca="1" si="348"/>
        <v>0</v>
      </c>
      <c r="BN463" s="16">
        <f ca="1">Table1[[#This Row],[Mortage Value]]/Table1[[#This Row],[Value of House]]</f>
        <v>0.2322435649981105</v>
      </c>
      <c r="BO463" s="1">
        <f t="shared" ca="1" si="339"/>
        <v>0</v>
      </c>
      <c r="BP463" s="1"/>
      <c r="BS463" s="33">
        <f t="shared" ca="1" si="357"/>
        <v>20116</v>
      </c>
      <c r="BT463" s="33">
        <f t="shared" ca="1" si="358"/>
        <v>0</v>
      </c>
      <c r="BU463" s="33">
        <f t="shared" ca="1" si="359"/>
        <v>0</v>
      </c>
      <c r="BV463" s="33">
        <f t="shared" ca="1" si="324"/>
        <v>0</v>
      </c>
      <c r="BW463" s="33">
        <f t="shared" ca="1" si="360"/>
        <v>0</v>
      </c>
      <c r="BX463" s="33">
        <f t="shared" ca="1" si="361"/>
        <v>0</v>
      </c>
      <c r="BZ463" s="33">
        <f t="shared" ca="1" si="349"/>
        <v>20116</v>
      </c>
      <c r="CA463" s="33">
        <f t="shared" ca="1" si="350"/>
        <v>0</v>
      </c>
      <c r="CB463" s="33">
        <f t="shared" ca="1" si="351"/>
        <v>0</v>
      </c>
      <c r="CC463" s="33">
        <f t="shared" ca="1" si="352"/>
        <v>0</v>
      </c>
      <c r="CD463" s="33">
        <f t="shared" ca="1" si="353"/>
        <v>0</v>
      </c>
      <c r="CE463" s="34">
        <f t="shared" ca="1" si="354"/>
        <v>0</v>
      </c>
      <c r="CG463" s="33">
        <f t="shared" ca="1" si="356"/>
        <v>1</v>
      </c>
      <c r="CH463" s="7"/>
      <c r="CJ463" s="34">
        <f t="shared" ca="1" si="355"/>
        <v>38</v>
      </c>
    </row>
    <row r="464" spans="1:88" x14ac:dyDescent="0.25">
      <c r="A464" s="1">
        <f t="shared" ca="1" si="326"/>
        <v>1</v>
      </c>
      <c r="B464" s="1" t="str">
        <f t="shared" ca="1" si="327"/>
        <v>Men</v>
      </c>
      <c r="C464" s="1">
        <f t="shared" ca="1" si="328"/>
        <v>26</v>
      </c>
      <c r="D464" s="1">
        <f t="shared" ca="1" si="329"/>
        <v>1</v>
      </c>
      <c r="E464" s="1" t="str">
        <f t="shared" ca="1" si="330"/>
        <v>Health</v>
      </c>
      <c r="F464" s="1">
        <f t="shared" ca="1" si="331"/>
        <v>2</v>
      </c>
      <c r="G464" s="1" t="str">
        <f t="shared" ca="1" si="332"/>
        <v>Civil Engineering</v>
      </c>
      <c r="H464" s="1">
        <f t="shared" ca="1" si="333"/>
        <v>2</v>
      </c>
      <c r="I464" s="1">
        <f t="shared" ca="1" si="325"/>
        <v>2</v>
      </c>
      <c r="J464" s="1">
        <f t="shared" ca="1" si="334"/>
        <v>23570</v>
      </c>
      <c r="K464" s="1">
        <f t="shared" ca="1" si="335"/>
        <v>5</v>
      </c>
      <c r="L464" s="1" t="str">
        <f t="shared" ca="1" si="336"/>
        <v>Shivaji Talao</v>
      </c>
      <c r="M464" s="1">
        <f t="shared" ca="1" si="317"/>
        <v>141420</v>
      </c>
      <c r="N464" s="1">
        <f t="shared" ca="1" si="337"/>
        <v>14935.325345820787</v>
      </c>
      <c r="O464" s="1">
        <f t="shared" ca="1" si="318"/>
        <v>21741.753361025909</v>
      </c>
      <c r="P464" s="1">
        <f t="shared" ca="1" si="338"/>
        <v>19130</v>
      </c>
      <c r="Q464" s="1">
        <f t="shared" ca="1" si="319"/>
        <v>37764.308423180591</v>
      </c>
      <c r="R464">
        <f t="shared" ca="1" si="320"/>
        <v>6853.1467282949816</v>
      </c>
      <c r="S464" s="1">
        <f t="shared" ca="1" si="321"/>
        <v>170014.9000893209</v>
      </c>
      <c r="T464" s="1">
        <f t="shared" ca="1" si="322"/>
        <v>71829.633769001375</v>
      </c>
      <c r="U464" s="1">
        <f t="shared" ca="1" si="323"/>
        <v>98185.266320319526</v>
      </c>
      <c r="X464" s="33">
        <f t="shared" ca="1" si="340"/>
        <v>1</v>
      </c>
      <c r="Y464" s="33">
        <f t="shared" ca="1" si="341"/>
        <v>0</v>
      </c>
      <c r="Z464" s="33"/>
      <c r="AA464" s="33"/>
      <c r="AO464" s="33">
        <f t="shared" ca="1" si="342"/>
        <v>0</v>
      </c>
      <c r="AP464" s="33">
        <f t="shared" ca="1" si="343"/>
        <v>0</v>
      </c>
      <c r="AQ464" s="33">
        <f t="shared" ca="1" si="344"/>
        <v>1</v>
      </c>
      <c r="AR464" s="33">
        <f t="shared" ca="1" si="345"/>
        <v>0</v>
      </c>
      <c r="AS464" s="33">
        <f t="shared" ca="1" si="346"/>
        <v>0</v>
      </c>
      <c r="AT464" s="34">
        <f t="shared" ca="1" si="347"/>
        <v>0</v>
      </c>
      <c r="AU464" s="33"/>
      <c r="AV464" s="1"/>
      <c r="AW464" s="1"/>
      <c r="AX464" s="1"/>
      <c r="AY464" s="1"/>
      <c r="AZ464" s="1"/>
      <c r="BD464" s="34">
        <f ca="1">Table1[[#This Row],[Car Value]]/Table1[[#This Row],[Cars]]</f>
        <v>10870.876680512954</v>
      </c>
      <c r="BG464" s="34">
        <f t="shared" ca="1" si="348"/>
        <v>0</v>
      </c>
      <c r="BN464" s="16">
        <f ca="1">Table1[[#This Row],[Mortage Value]]/Table1[[#This Row],[Value of House]]</f>
        <v>0.10560971111455797</v>
      </c>
      <c r="BO464" s="1">
        <f t="shared" ca="1" si="339"/>
        <v>1</v>
      </c>
      <c r="BP464" s="1"/>
      <c r="BS464" s="33">
        <f t="shared" ca="1" si="357"/>
        <v>0</v>
      </c>
      <c r="BT464" s="33">
        <f t="shared" ca="1" si="358"/>
        <v>0</v>
      </c>
      <c r="BU464" s="33">
        <f t="shared" ca="1" si="359"/>
        <v>33730</v>
      </c>
      <c r="BV464" s="33">
        <f t="shared" ca="1" si="324"/>
        <v>0</v>
      </c>
      <c r="BW464" s="33">
        <f t="shared" ca="1" si="360"/>
        <v>0</v>
      </c>
      <c r="BX464" s="33">
        <f t="shared" ca="1" si="361"/>
        <v>0</v>
      </c>
      <c r="BZ464" s="33">
        <f t="shared" ca="1" si="349"/>
        <v>0</v>
      </c>
      <c r="CA464" s="33">
        <f t="shared" ca="1" si="350"/>
        <v>0</v>
      </c>
      <c r="CB464" s="33">
        <f t="shared" ca="1" si="351"/>
        <v>33730</v>
      </c>
      <c r="CC464" s="33">
        <f t="shared" ca="1" si="352"/>
        <v>0</v>
      </c>
      <c r="CD464" s="33">
        <f t="shared" ca="1" si="353"/>
        <v>0</v>
      </c>
      <c r="CE464" s="34">
        <f t="shared" ca="1" si="354"/>
        <v>0</v>
      </c>
      <c r="CG464" s="33">
        <f t="shared" ca="1" si="356"/>
        <v>1</v>
      </c>
      <c r="CH464" s="7"/>
      <c r="CJ464" s="34">
        <f t="shared" ca="1" si="355"/>
        <v>43</v>
      </c>
    </row>
    <row r="465" spans="1:88" x14ac:dyDescent="0.25">
      <c r="A465" s="1">
        <f t="shared" ca="1" si="326"/>
        <v>2</v>
      </c>
      <c r="B465" s="1" t="str">
        <f t="shared" ca="1" si="327"/>
        <v>Women</v>
      </c>
      <c r="C465" s="1">
        <f t="shared" ca="1" si="328"/>
        <v>41</v>
      </c>
      <c r="D465" s="1">
        <f t="shared" ca="1" si="329"/>
        <v>4</v>
      </c>
      <c r="E465" s="1" t="str">
        <f t="shared" ca="1" si="330"/>
        <v>IT</v>
      </c>
      <c r="F465" s="1">
        <f t="shared" ca="1" si="331"/>
        <v>3</v>
      </c>
      <c r="G465" s="1" t="str">
        <f t="shared" ca="1" si="332"/>
        <v>B.ED</v>
      </c>
      <c r="H465" s="1">
        <f t="shared" ca="1" si="333"/>
        <v>4</v>
      </c>
      <c r="I465" s="1">
        <f t="shared" ca="1" si="325"/>
        <v>1</v>
      </c>
      <c r="J465" s="1">
        <f t="shared" ca="1" si="334"/>
        <v>19225</v>
      </c>
      <c r="K465" s="1">
        <f t="shared" ca="1" si="335"/>
        <v>3</v>
      </c>
      <c r="L465" s="1" t="str">
        <f t="shared" ca="1" si="336"/>
        <v>Nardas Nagar</v>
      </c>
      <c r="M465" s="1">
        <f t="shared" ref="M465:M500" ca="1" si="362">J465*RANDBETWEEN(3,6)</f>
        <v>115350</v>
      </c>
      <c r="N465" s="1">
        <f t="shared" ca="1" si="337"/>
        <v>39207.826308339987</v>
      </c>
      <c r="O465" s="1">
        <f t="shared" ref="O465:O500" ca="1" si="363">I465*RAND()*J465</f>
        <v>16912.575724175105</v>
      </c>
      <c r="P465" s="1">
        <f t="shared" ca="1" si="338"/>
        <v>15978</v>
      </c>
      <c r="Q465" s="1">
        <f t="shared" ref="Q465:Q500" ca="1" si="364">RAND()*J465*2</f>
        <v>35756.365434347994</v>
      </c>
      <c r="R465">
        <f t="shared" ref="R465:R500" ca="1" si="365">RAND()*J465*1.5</f>
        <v>23891.067034557374</v>
      </c>
      <c r="S465" s="1">
        <f t="shared" ref="S465:S500" ca="1" si="366">M465+O465+R465</f>
        <v>156153.64275873249</v>
      </c>
      <c r="T465" s="1">
        <f t="shared" ref="T465:T500" ca="1" si="367">N465+P465+Q465</f>
        <v>90942.191742687981</v>
      </c>
      <c r="U465" s="1">
        <f t="shared" ref="U465:U500" ca="1" si="368">S465-T465</f>
        <v>65211.451016044506</v>
      </c>
      <c r="X465" s="33">
        <f t="shared" ca="1" si="340"/>
        <v>1</v>
      </c>
      <c r="Y465" s="33">
        <f t="shared" ca="1" si="341"/>
        <v>0</v>
      </c>
      <c r="Z465" s="33"/>
      <c r="AA465" s="33"/>
      <c r="AO465" s="33">
        <f t="shared" ca="1" si="342"/>
        <v>0</v>
      </c>
      <c r="AP465" s="33">
        <f t="shared" ca="1" si="343"/>
        <v>0</v>
      </c>
      <c r="AQ465" s="33">
        <f t="shared" ca="1" si="344"/>
        <v>1</v>
      </c>
      <c r="AR465" s="33">
        <f t="shared" ca="1" si="345"/>
        <v>0</v>
      </c>
      <c r="AS465" s="33">
        <f t="shared" ca="1" si="346"/>
        <v>0</v>
      </c>
      <c r="AT465" s="34">
        <f t="shared" ca="1" si="347"/>
        <v>0</v>
      </c>
      <c r="AU465" s="33"/>
      <c r="AV465" s="1"/>
      <c r="AW465" s="1"/>
      <c r="AX465" s="1"/>
      <c r="AY465" s="1"/>
      <c r="AZ465" s="1"/>
      <c r="BD465" s="34">
        <f ca="1">Table1[[#This Row],[Car Value]]/Table1[[#This Row],[Cars]]</f>
        <v>16912.575724175105</v>
      </c>
      <c r="BG465" s="34">
        <f t="shared" ca="1" si="348"/>
        <v>0</v>
      </c>
      <c r="BN465" s="16">
        <f ca="1">Table1[[#This Row],[Mortage Value]]/Table1[[#This Row],[Value of House]]</f>
        <v>0.33990313227863012</v>
      </c>
      <c r="BO465" s="1">
        <f t="shared" ca="1" si="339"/>
        <v>0</v>
      </c>
      <c r="BP465" s="1"/>
      <c r="BS465" s="33">
        <f t="shared" ca="1" si="357"/>
        <v>0</v>
      </c>
      <c r="BT465" s="33">
        <f t="shared" ca="1" si="358"/>
        <v>0</v>
      </c>
      <c r="BU465" s="33">
        <f t="shared" ca="1" si="359"/>
        <v>23570</v>
      </c>
      <c r="BV465" s="33">
        <f t="shared" ca="1" si="324"/>
        <v>0</v>
      </c>
      <c r="BW465" s="33">
        <f t="shared" ca="1" si="360"/>
        <v>0</v>
      </c>
      <c r="BX465" s="33">
        <f t="shared" ca="1" si="361"/>
        <v>0</v>
      </c>
      <c r="BZ465" s="33">
        <f t="shared" ca="1" si="349"/>
        <v>0</v>
      </c>
      <c r="CA465" s="33">
        <f t="shared" ca="1" si="350"/>
        <v>0</v>
      </c>
      <c r="CB465" s="33">
        <f t="shared" ca="1" si="351"/>
        <v>23570</v>
      </c>
      <c r="CC465" s="33">
        <f t="shared" ca="1" si="352"/>
        <v>0</v>
      </c>
      <c r="CD465" s="33">
        <f t="shared" ca="1" si="353"/>
        <v>0</v>
      </c>
      <c r="CE465" s="34">
        <f t="shared" ca="1" si="354"/>
        <v>0</v>
      </c>
      <c r="CG465" s="33">
        <f t="shared" ca="1" si="356"/>
        <v>1</v>
      </c>
      <c r="CH465" s="7"/>
      <c r="CJ465" s="34">
        <f t="shared" ca="1" si="355"/>
        <v>43</v>
      </c>
    </row>
    <row r="466" spans="1:88" x14ac:dyDescent="0.25">
      <c r="A466" s="1">
        <f t="shared" ca="1" si="326"/>
        <v>2</v>
      </c>
      <c r="B466" s="1" t="str">
        <f t="shared" ca="1" si="327"/>
        <v>Women</v>
      </c>
      <c r="C466" s="1">
        <f t="shared" ca="1" si="328"/>
        <v>40</v>
      </c>
      <c r="D466" s="1">
        <f t="shared" ca="1" si="329"/>
        <v>2</v>
      </c>
      <c r="E466" s="1" t="str">
        <f t="shared" ca="1" si="330"/>
        <v>Construction</v>
      </c>
      <c r="F466" s="1">
        <f t="shared" ca="1" si="331"/>
        <v>6</v>
      </c>
      <c r="G466" s="1" t="str">
        <f t="shared" ca="1" si="332"/>
        <v>Architech</v>
      </c>
      <c r="H466" s="1">
        <f t="shared" ca="1" si="333"/>
        <v>0</v>
      </c>
      <c r="I466" s="1">
        <f t="shared" ca="1" si="325"/>
        <v>1</v>
      </c>
      <c r="J466" s="1">
        <f t="shared" ca="1" si="334"/>
        <v>22690</v>
      </c>
      <c r="K466" s="1">
        <f t="shared" ca="1" si="335"/>
        <v>7</v>
      </c>
      <c r="L466" s="1" t="str">
        <f t="shared" ca="1" si="336"/>
        <v>Tank Road</v>
      </c>
      <c r="M466" s="1">
        <f t="shared" ca="1" si="362"/>
        <v>90760</v>
      </c>
      <c r="N466" s="1">
        <f t="shared" ca="1" si="337"/>
        <v>69479.305829017816</v>
      </c>
      <c r="O466" s="1">
        <f t="shared" ca="1" si="363"/>
        <v>5727.266109546842</v>
      </c>
      <c r="P466" s="1">
        <f t="shared" ca="1" si="338"/>
        <v>3014</v>
      </c>
      <c r="Q466" s="1">
        <f t="shared" ca="1" si="364"/>
        <v>41553.647770410695</v>
      </c>
      <c r="R466">
        <f t="shared" ca="1" si="365"/>
        <v>7474.6776435923812</v>
      </c>
      <c r="S466" s="1">
        <f t="shared" ca="1" si="366"/>
        <v>103961.94375313922</v>
      </c>
      <c r="T466" s="1">
        <f t="shared" ca="1" si="367"/>
        <v>114046.95359942851</v>
      </c>
      <c r="U466" s="1">
        <f t="shared" ca="1" si="368"/>
        <v>-10085.009846289293</v>
      </c>
      <c r="X466" s="33">
        <f t="shared" ca="1" si="340"/>
        <v>0</v>
      </c>
      <c r="Y466" s="33">
        <f t="shared" ca="1" si="341"/>
        <v>1</v>
      </c>
      <c r="Z466" s="33"/>
      <c r="AA466" s="33"/>
      <c r="AO466" s="33">
        <f t="shared" ca="1" si="342"/>
        <v>0</v>
      </c>
      <c r="AP466" s="33">
        <f t="shared" ca="1" si="343"/>
        <v>1</v>
      </c>
      <c r="AQ466" s="33">
        <f t="shared" ca="1" si="344"/>
        <v>0</v>
      </c>
      <c r="AR466" s="33">
        <f t="shared" ca="1" si="345"/>
        <v>0</v>
      </c>
      <c r="AS466" s="33">
        <f t="shared" ca="1" si="346"/>
        <v>0</v>
      </c>
      <c r="AT466" s="34">
        <f t="shared" ca="1" si="347"/>
        <v>0</v>
      </c>
      <c r="AU466" s="33"/>
      <c r="AV466" s="1"/>
      <c r="AW466" s="1"/>
      <c r="AX466" s="1"/>
      <c r="AY466" s="1"/>
      <c r="AZ466" s="1"/>
      <c r="BD466" s="34">
        <f ca="1">Table1[[#This Row],[Car Value]]/Table1[[#This Row],[Cars]]</f>
        <v>5727.266109546842</v>
      </c>
      <c r="BG466" s="34">
        <f t="shared" ca="1" si="348"/>
        <v>0</v>
      </c>
      <c r="BN466" s="16">
        <f ca="1">Table1[[#This Row],[Mortage Value]]/Table1[[#This Row],[Value of House]]</f>
        <v>0.76552782976000233</v>
      </c>
      <c r="BO466" s="1">
        <f t="shared" ca="1" si="339"/>
        <v>0</v>
      </c>
      <c r="BP466" s="1"/>
      <c r="BS466" s="33">
        <f t="shared" ca="1" si="357"/>
        <v>0</v>
      </c>
      <c r="BT466" s="33">
        <f t="shared" ca="1" si="358"/>
        <v>0</v>
      </c>
      <c r="BU466" s="33">
        <f t="shared" ca="1" si="359"/>
        <v>0</v>
      </c>
      <c r="BV466" s="33">
        <f t="shared" ca="1" si="324"/>
        <v>0</v>
      </c>
      <c r="BW466" s="33">
        <f t="shared" ca="1" si="360"/>
        <v>0</v>
      </c>
      <c r="BX466" s="33">
        <f t="shared" ca="1" si="361"/>
        <v>19225</v>
      </c>
      <c r="BZ466" s="33">
        <f t="shared" ca="1" si="349"/>
        <v>0</v>
      </c>
      <c r="CA466" s="33">
        <f t="shared" ca="1" si="350"/>
        <v>19225</v>
      </c>
      <c r="CB466" s="33">
        <f t="shared" ca="1" si="351"/>
        <v>0</v>
      </c>
      <c r="CC466" s="33">
        <f t="shared" ca="1" si="352"/>
        <v>0</v>
      </c>
      <c r="CD466" s="33">
        <f t="shared" ca="1" si="353"/>
        <v>0</v>
      </c>
      <c r="CE466" s="34">
        <f t="shared" ca="1" si="354"/>
        <v>0</v>
      </c>
      <c r="CG466" s="33">
        <f t="shared" ca="1" si="356"/>
        <v>1</v>
      </c>
      <c r="CH466" s="7"/>
      <c r="CJ466" s="34">
        <f t="shared" ca="1" si="355"/>
        <v>26</v>
      </c>
    </row>
    <row r="467" spans="1:88" x14ac:dyDescent="0.25">
      <c r="A467" s="1">
        <f t="shared" ca="1" si="326"/>
        <v>2</v>
      </c>
      <c r="B467" s="1" t="str">
        <f t="shared" ca="1" si="327"/>
        <v>Women</v>
      </c>
      <c r="C467" s="1">
        <f t="shared" ca="1" si="328"/>
        <v>39</v>
      </c>
      <c r="D467" s="1">
        <f t="shared" ca="1" si="329"/>
        <v>2</v>
      </c>
      <c r="E467" s="1" t="str">
        <f t="shared" ca="1" si="330"/>
        <v>Construction</v>
      </c>
      <c r="F467" s="1">
        <f t="shared" ca="1" si="331"/>
        <v>2</v>
      </c>
      <c r="G467" s="1" t="str">
        <f t="shared" ca="1" si="332"/>
        <v>Civil Engineering</v>
      </c>
      <c r="H467" s="1">
        <f t="shared" ca="1" si="333"/>
        <v>1</v>
      </c>
      <c r="I467" s="1">
        <f t="shared" ca="1" si="325"/>
        <v>1</v>
      </c>
      <c r="J467" s="1">
        <f t="shared" ca="1" si="334"/>
        <v>22883</v>
      </c>
      <c r="K467" s="1">
        <f t="shared" ca="1" si="335"/>
        <v>5</v>
      </c>
      <c r="L467" s="1" t="str">
        <f t="shared" ca="1" si="336"/>
        <v>Shivaji Talao</v>
      </c>
      <c r="M467" s="1">
        <f t="shared" ca="1" si="362"/>
        <v>91532</v>
      </c>
      <c r="N467" s="1">
        <f t="shared" ca="1" si="337"/>
        <v>10201.233499942487</v>
      </c>
      <c r="O467" s="1">
        <f t="shared" ca="1" si="363"/>
        <v>10111.338767478324</v>
      </c>
      <c r="P467" s="1">
        <f t="shared" ca="1" si="338"/>
        <v>4560</v>
      </c>
      <c r="Q467" s="1">
        <f t="shared" ca="1" si="364"/>
        <v>30551.087277735372</v>
      </c>
      <c r="R467">
        <f t="shared" ca="1" si="365"/>
        <v>7242.6241006965711</v>
      </c>
      <c r="S467" s="1">
        <f t="shared" ca="1" si="366"/>
        <v>108885.9628681749</v>
      </c>
      <c r="T467" s="1">
        <f t="shared" ca="1" si="367"/>
        <v>45312.320777677858</v>
      </c>
      <c r="U467" s="1">
        <f t="shared" ca="1" si="368"/>
        <v>63573.642090497044</v>
      </c>
      <c r="X467" s="33">
        <f t="shared" ca="1" si="340"/>
        <v>0</v>
      </c>
      <c r="Y467" s="33">
        <f t="shared" ca="1" si="341"/>
        <v>1</v>
      </c>
      <c r="Z467" s="33"/>
      <c r="AA467" s="33"/>
      <c r="AO467" s="33">
        <f t="shared" ca="1" si="342"/>
        <v>0</v>
      </c>
      <c r="AP467" s="33">
        <f t="shared" ca="1" si="343"/>
        <v>0</v>
      </c>
      <c r="AQ467" s="33">
        <f t="shared" ca="1" si="344"/>
        <v>0</v>
      </c>
      <c r="AR467" s="33">
        <f t="shared" ca="1" si="345"/>
        <v>1</v>
      </c>
      <c r="AS467" s="33">
        <f t="shared" ca="1" si="346"/>
        <v>0</v>
      </c>
      <c r="AT467" s="34">
        <f t="shared" ca="1" si="347"/>
        <v>0</v>
      </c>
      <c r="AU467" s="33"/>
      <c r="AV467" s="1"/>
      <c r="AW467" s="1"/>
      <c r="AX467" s="1"/>
      <c r="AY467" s="1"/>
      <c r="AZ467" s="1"/>
      <c r="BD467" s="34">
        <f ca="1">Table1[[#This Row],[Car Value]]/Table1[[#This Row],[Cars]]</f>
        <v>10111.338767478324</v>
      </c>
      <c r="BG467" s="34">
        <f t="shared" ca="1" si="348"/>
        <v>0</v>
      </c>
      <c r="BN467" s="16">
        <f ca="1">Table1[[#This Row],[Mortage Value]]/Table1[[#This Row],[Value of House]]</f>
        <v>0.11144991369075828</v>
      </c>
      <c r="BO467" s="1">
        <f t="shared" ca="1" si="339"/>
        <v>1</v>
      </c>
      <c r="BP467" s="1"/>
      <c r="BS467" s="33">
        <f t="shared" ca="1" si="357"/>
        <v>0</v>
      </c>
      <c r="BT467" s="33">
        <f t="shared" ca="1" si="358"/>
        <v>22690</v>
      </c>
      <c r="BU467" s="33">
        <f t="shared" ca="1" si="359"/>
        <v>0</v>
      </c>
      <c r="BV467" s="33">
        <f t="shared" ca="1" si="324"/>
        <v>0</v>
      </c>
      <c r="BW467" s="33">
        <f t="shared" ca="1" si="360"/>
        <v>0</v>
      </c>
      <c r="BX467" s="33">
        <f t="shared" ca="1" si="361"/>
        <v>0</v>
      </c>
      <c r="BZ467" s="33">
        <f t="shared" ca="1" si="349"/>
        <v>0</v>
      </c>
      <c r="CA467" s="33">
        <f t="shared" ca="1" si="350"/>
        <v>0</v>
      </c>
      <c r="CB467" s="33">
        <f t="shared" ca="1" si="351"/>
        <v>0</v>
      </c>
      <c r="CC467" s="33">
        <f t="shared" ca="1" si="352"/>
        <v>22690</v>
      </c>
      <c r="CD467" s="33">
        <f t="shared" ca="1" si="353"/>
        <v>0</v>
      </c>
      <c r="CE467" s="34">
        <f t="shared" ca="1" si="354"/>
        <v>0</v>
      </c>
      <c r="CG467" s="33">
        <f t="shared" ca="1" si="356"/>
        <v>1</v>
      </c>
      <c r="CH467" s="7"/>
      <c r="CJ467" s="34">
        <f t="shared" ca="1" si="355"/>
        <v>41</v>
      </c>
    </row>
    <row r="468" spans="1:88" x14ac:dyDescent="0.25">
      <c r="A468" s="1">
        <f t="shared" ca="1" si="326"/>
        <v>2</v>
      </c>
      <c r="B468" s="1" t="str">
        <f t="shared" ca="1" si="327"/>
        <v>Women</v>
      </c>
      <c r="C468" s="1">
        <f t="shared" ca="1" si="328"/>
        <v>44</v>
      </c>
      <c r="D468" s="1">
        <f t="shared" ca="1" si="329"/>
        <v>6</v>
      </c>
      <c r="E468" s="1" t="str">
        <f t="shared" ca="1" si="330"/>
        <v>Architecture</v>
      </c>
      <c r="F468" s="1">
        <f t="shared" ca="1" si="331"/>
        <v>1</v>
      </c>
      <c r="G468" s="1" t="str">
        <f t="shared" ca="1" si="332"/>
        <v>Doctor</v>
      </c>
      <c r="H468" s="1">
        <f t="shared" ca="1" si="333"/>
        <v>1</v>
      </c>
      <c r="I468" s="1">
        <f t="shared" ca="1" si="325"/>
        <v>2</v>
      </c>
      <c r="J468" s="1">
        <f t="shared" ca="1" si="334"/>
        <v>29805</v>
      </c>
      <c r="K468" s="1">
        <f t="shared" ca="1" si="335"/>
        <v>2</v>
      </c>
      <c r="L468" s="1" t="str">
        <f t="shared" ca="1" si="336"/>
        <v>Tembhipada Road</v>
      </c>
      <c r="M468" s="1">
        <f t="shared" ca="1" si="362"/>
        <v>119220</v>
      </c>
      <c r="N468" s="1">
        <f t="shared" ca="1" si="337"/>
        <v>32557.879670201848</v>
      </c>
      <c r="O468" s="1">
        <f t="shared" ca="1" si="363"/>
        <v>48869.625488907957</v>
      </c>
      <c r="P468" s="1">
        <f t="shared" ca="1" si="338"/>
        <v>7804</v>
      </c>
      <c r="Q468" s="1">
        <f t="shared" ca="1" si="364"/>
        <v>31286.783263397774</v>
      </c>
      <c r="R468">
        <f t="shared" ca="1" si="365"/>
        <v>10389.561912525278</v>
      </c>
      <c r="S468" s="1">
        <f t="shared" ca="1" si="366"/>
        <v>178479.18740143324</v>
      </c>
      <c r="T468" s="1">
        <f t="shared" ca="1" si="367"/>
        <v>71648.662933599611</v>
      </c>
      <c r="U468" s="1">
        <f t="shared" ca="1" si="368"/>
        <v>106830.52446783363</v>
      </c>
      <c r="X468" s="33">
        <f t="shared" ca="1" si="340"/>
        <v>0</v>
      </c>
      <c r="Y468" s="33">
        <f t="shared" ca="1" si="341"/>
        <v>1</v>
      </c>
      <c r="Z468" s="33"/>
      <c r="AA468" s="33"/>
      <c r="AO468" s="33">
        <f t="shared" ca="1" si="342"/>
        <v>0</v>
      </c>
      <c r="AP468" s="33">
        <f t="shared" ca="1" si="343"/>
        <v>0</v>
      </c>
      <c r="AQ468" s="33">
        <f t="shared" ca="1" si="344"/>
        <v>0</v>
      </c>
      <c r="AR468" s="33">
        <f t="shared" ca="1" si="345"/>
        <v>1</v>
      </c>
      <c r="AS468" s="33">
        <f t="shared" ca="1" si="346"/>
        <v>0</v>
      </c>
      <c r="AT468" s="34">
        <f t="shared" ca="1" si="347"/>
        <v>0</v>
      </c>
      <c r="AU468" s="33"/>
      <c r="AV468" s="1"/>
      <c r="AW468" s="1"/>
      <c r="AX468" s="1"/>
      <c r="AY468" s="1"/>
      <c r="AZ468" s="1"/>
      <c r="BD468" s="34">
        <f ca="1">Table1[[#This Row],[Car Value]]/Table1[[#This Row],[Cars]]</f>
        <v>24434.812744453979</v>
      </c>
      <c r="BG468" s="34">
        <f t="shared" ca="1" si="348"/>
        <v>0</v>
      </c>
      <c r="BN468" s="16">
        <f ca="1">Table1[[#This Row],[Mortage Value]]/Table1[[#This Row],[Value of House]]</f>
        <v>0.27309075381816683</v>
      </c>
      <c r="BO468" s="1">
        <f t="shared" ca="1" si="339"/>
        <v>0</v>
      </c>
      <c r="BP468" s="1"/>
      <c r="BS468" s="33">
        <f t="shared" ca="1" si="357"/>
        <v>0</v>
      </c>
      <c r="BT468" s="33">
        <f t="shared" ca="1" si="358"/>
        <v>0</v>
      </c>
      <c r="BU468" s="33">
        <f t="shared" ca="1" si="359"/>
        <v>22883</v>
      </c>
      <c r="BV468" s="33">
        <f t="shared" ca="1" si="324"/>
        <v>0</v>
      </c>
      <c r="BW468" s="33">
        <f t="shared" ca="1" si="360"/>
        <v>0</v>
      </c>
      <c r="BX468" s="33">
        <f t="shared" ca="1" si="361"/>
        <v>0</v>
      </c>
      <c r="BZ468" s="33">
        <f t="shared" ca="1" si="349"/>
        <v>0</v>
      </c>
      <c r="CA468" s="33">
        <f t="shared" ca="1" si="350"/>
        <v>0</v>
      </c>
      <c r="CB468" s="33">
        <f t="shared" ca="1" si="351"/>
        <v>0</v>
      </c>
      <c r="CC468" s="33">
        <f t="shared" ca="1" si="352"/>
        <v>22883</v>
      </c>
      <c r="CD468" s="33">
        <f t="shared" ca="1" si="353"/>
        <v>0</v>
      </c>
      <c r="CE468" s="34">
        <f t="shared" ca="1" si="354"/>
        <v>0</v>
      </c>
      <c r="CG468" s="33">
        <f t="shared" ca="1" si="356"/>
        <v>1</v>
      </c>
      <c r="CH468" s="7"/>
      <c r="CJ468" s="34">
        <f t="shared" ca="1" si="355"/>
        <v>0</v>
      </c>
    </row>
    <row r="469" spans="1:88" x14ac:dyDescent="0.25">
      <c r="A469" s="1">
        <f t="shared" ca="1" si="326"/>
        <v>1</v>
      </c>
      <c r="B469" s="1" t="str">
        <f t="shared" ca="1" si="327"/>
        <v>Men</v>
      </c>
      <c r="C469" s="1">
        <f t="shared" ca="1" si="328"/>
        <v>31</v>
      </c>
      <c r="D469" s="1">
        <f t="shared" ca="1" si="329"/>
        <v>1</v>
      </c>
      <c r="E469" s="1" t="str">
        <f t="shared" ca="1" si="330"/>
        <v>Health</v>
      </c>
      <c r="F469" s="1">
        <f t="shared" ca="1" si="331"/>
        <v>6</v>
      </c>
      <c r="G469" s="1" t="str">
        <f t="shared" ca="1" si="332"/>
        <v>Architech</v>
      </c>
      <c r="H469" s="1">
        <f t="shared" ca="1" si="333"/>
        <v>1</v>
      </c>
      <c r="I469" s="1">
        <f t="shared" ca="1" si="325"/>
        <v>1</v>
      </c>
      <c r="J469" s="1">
        <f t="shared" ca="1" si="334"/>
        <v>32682</v>
      </c>
      <c r="K469" s="1">
        <f t="shared" ca="1" si="335"/>
        <v>4</v>
      </c>
      <c r="L469" s="1" t="str">
        <f t="shared" ca="1" si="336"/>
        <v>Sarvoday Nagar</v>
      </c>
      <c r="M469" s="1">
        <f t="shared" ca="1" si="362"/>
        <v>163410</v>
      </c>
      <c r="N469" s="1">
        <f t="shared" ca="1" si="337"/>
        <v>154983.33675196691</v>
      </c>
      <c r="O469" s="1">
        <f t="shared" ca="1" si="363"/>
        <v>31609.990878508757</v>
      </c>
      <c r="P469" s="1">
        <f t="shared" ca="1" si="338"/>
        <v>11839</v>
      </c>
      <c r="Q469" s="1">
        <f t="shared" ca="1" si="364"/>
        <v>5250.7158655820131</v>
      </c>
      <c r="R469">
        <f t="shared" ca="1" si="365"/>
        <v>43926.064093836423</v>
      </c>
      <c r="S469" s="1">
        <f t="shared" ca="1" si="366"/>
        <v>238946.05497234518</v>
      </c>
      <c r="T469" s="1">
        <f t="shared" ca="1" si="367"/>
        <v>172073.05261754894</v>
      </c>
      <c r="U469" s="1">
        <f t="shared" ca="1" si="368"/>
        <v>66873.002354796248</v>
      </c>
      <c r="X469" s="33">
        <f t="shared" ca="1" si="340"/>
        <v>0</v>
      </c>
      <c r="Y469" s="33">
        <f t="shared" ca="1" si="341"/>
        <v>1</v>
      </c>
      <c r="Z469" s="33"/>
      <c r="AA469" s="33"/>
      <c r="AO469" s="33">
        <f t="shared" ca="1" si="342"/>
        <v>0</v>
      </c>
      <c r="AP469" s="33">
        <f t="shared" ca="1" si="343"/>
        <v>0</v>
      </c>
      <c r="AQ469" s="33">
        <f t="shared" ca="1" si="344"/>
        <v>0</v>
      </c>
      <c r="AR469" s="33">
        <f t="shared" ca="1" si="345"/>
        <v>0</v>
      </c>
      <c r="AS469" s="33">
        <f t="shared" ca="1" si="346"/>
        <v>1</v>
      </c>
      <c r="AT469" s="34">
        <f t="shared" ca="1" si="347"/>
        <v>0</v>
      </c>
      <c r="AU469" s="33"/>
      <c r="AV469" s="1"/>
      <c r="AW469" s="1"/>
      <c r="AX469" s="1"/>
      <c r="AY469" s="1"/>
      <c r="AZ469" s="1"/>
      <c r="BD469" s="34">
        <f ca="1">Table1[[#This Row],[Car Value]]/Table1[[#This Row],[Cars]]</f>
        <v>31609.990878508757</v>
      </c>
      <c r="BG469" s="34">
        <f t="shared" ca="1" si="348"/>
        <v>0</v>
      </c>
      <c r="BN469" s="16">
        <f ca="1">Table1[[#This Row],[Mortage Value]]/Table1[[#This Row],[Value of House]]</f>
        <v>0.94843238940069097</v>
      </c>
      <c r="BO469" s="1">
        <f t="shared" ca="1" si="339"/>
        <v>0</v>
      </c>
      <c r="BP469" s="1"/>
      <c r="BS469" s="33">
        <f t="shared" ca="1" si="357"/>
        <v>0</v>
      </c>
      <c r="BT469" s="33">
        <f t="shared" ca="1" si="358"/>
        <v>0</v>
      </c>
      <c r="BU469" s="33">
        <f t="shared" ca="1" si="359"/>
        <v>0</v>
      </c>
      <c r="BV469" s="33">
        <f t="shared" ref="BV469:BV500" ca="1" si="369">IF(L468="Bhandup Station Road",J468,0)</f>
        <v>0</v>
      </c>
      <c r="BW469" s="33">
        <f t="shared" ca="1" si="360"/>
        <v>0</v>
      </c>
      <c r="BX469" s="33">
        <f t="shared" ca="1" si="361"/>
        <v>0</v>
      </c>
      <c r="BZ469" s="33">
        <f t="shared" ca="1" si="349"/>
        <v>0</v>
      </c>
      <c r="CA469" s="33">
        <f t="shared" ca="1" si="350"/>
        <v>0</v>
      </c>
      <c r="CB469" s="33">
        <f t="shared" ca="1" si="351"/>
        <v>0</v>
      </c>
      <c r="CC469" s="33">
        <f t="shared" ca="1" si="352"/>
        <v>0</v>
      </c>
      <c r="CD469" s="33">
        <f t="shared" ca="1" si="353"/>
        <v>29805</v>
      </c>
      <c r="CE469" s="34">
        <f t="shared" ca="1" si="354"/>
        <v>0</v>
      </c>
      <c r="CG469" s="33">
        <f t="shared" ca="1" si="356"/>
        <v>1</v>
      </c>
      <c r="CH469" s="7"/>
      <c r="CJ469" s="34">
        <f t="shared" ca="1" si="355"/>
        <v>39</v>
      </c>
    </row>
    <row r="470" spans="1:88" x14ac:dyDescent="0.25">
      <c r="A470" s="1">
        <f t="shared" ca="1" si="326"/>
        <v>1</v>
      </c>
      <c r="B470" s="1" t="str">
        <f t="shared" ca="1" si="327"/>
        <v>Men</v>
      </c>
      <c r="C470" s="1">
        <f t="shared" ca="1" si="328"/>
        <v>39</v>
      </c>
      <c r="D470" s="1">
        <f t="shared" ca="1" si="329"/>
        <v>5</v>
      </c>
      <c r="E470" s="1" t="str">
        <f t="shared" ca="1" si="330"/>
        <v xml:space="preserve">General work </v>
      </c>
      <c r="F470" s="1">
        <f t="shared" ca="1" si="331"/>
        <v>6</v>
      </c>
      <c r="G470" s="1" t="str">
        <f t="shared" ca="1" si="332"/>
        <v>Architech</v>
      </c>
      <c r="H470" s="1">
        <f t="shared" ca="1" si="333"/>
        <v>1</v>
      </c>
      <c r="I470" s="1">
        <f t="shared" ca="1" si="325"/>
        <v>2</v>
      </c>
      <c r="J470" s="1">
        <f t="shared" ca="1" si="334"/>
        <v>17754</v>
      </c>
      <c r="K470" s="1">
        <f t="shared" ca="1" si="335"/>
        <v>6</v>
      </c>
      <c r="L470" s="1" t="str">
        <f t="shared" ca="1" si="336"/>
        <v>Bhandup Station road</v>
      </c>
      <c r="M470" s="1">
        <f t="shared" ca="1" si="362"/>
        <v>71016</v>
      </c>
      <c r="N470" s="1">
        <f t="shared" ca="1" si="337"/>
        <v>34962.471347831735</v>
      </c>
      <c r="O470" s="1">
        <f t="shared" ca="1" si="363"/>
        <v>27604.512748408026</v>
      </c>
      <c r="P470" s="1">
        <f t="shared" ca="1" si="338"/>
        <v>6080</v>
      </c>
      <c r="Q470" s="1">
        <f t="shared" ca="1" si="364"/>
        <v>26699.963780539772</v>
      </c>
      <c r="R470">
        <f t="shared" ca="1" si="365"/>
        <v>15515.637880493605</v>
      </c>
      <c r="S470" s="1">
        <f t="shared" ca="1" si="366"/>
        <v>114136.15062890164</v>
      </c>
      <c r="T470" s="1">
        <f t="shared" ca="1" si="367"/>
        <v>67742.435128371508</v>
      </c>
      <c r="U470" s="1">
        <f t="shared" ca="1" si="368"/>
        <v>46393.715500530132</v>
      </c>
      <c r="X470" s="33">
        <f t="shared" ca="1" si="340"/>
        <v>1</v>
      </c>
      <c r="Y470" s="33">
        <f t="shared" ca="1" si="341"/>
        <v>0</v>
      </c>
      <c r="Z470" s="33"/>
      <c r="AA470" s="33"/>
      <c r="AO470" s="33">
        <f t="shared" ca="1" si="342"/>
        <v>0</v>
      </c>
      <c r="AP470" s="33">
        <f t="shared" ca="1" si="343"/>
        <v>0</v>
      </c>
      <c r="AQ470" s="33">
        <f t="shared" ca="1" si="344"/>
        <v>1</v>
      </c>
      <c r="AR470" s="33">
        <f t="shared" ca="1" si="345"/>
        <v>0</v>
      </c>
      <c r="AS470" s="33">
        <f t="shared" ca="1" si="346"/>
        <v>0</v>
      </c>
      <c r="AT470" s="34">
        <f t="shared" ca="1" si="347"/>
        <v>0</v>
      </c>
      <c r="AU470" s="33"/>
      <c r="AV470" s="1"/>
      <c r="AW470" s="1"/>
      <c r="AX470" s="1"/>
      <c r="AY470" s="1"/>
      <c r="AZ470" s="1"/>
      <c r="BD470" s="34">
        <f ca="1">Table1[[#This Row],[Car Value]]/Table1[[#This Row],[Cars]]</f>
        <v>13802.256374204013</v>
      </c>
      <c r="BG470" s="34">
        <f t="shared" ca="1" si="348"/>
        <v>0</v>
      </c>
      <c r="BN470" s="16">
        <f ca="1">Table1[[#This Row],[Mortage Value]]/Table1[[#This Row],[Value of House]]</f>
        <v>0.49231822896011795</v>
      </c>
      <c r="BO470" s="1">
        <f t="shared" ca="1" si="339"/>
        <v>0</v>
      </c>
      <c r="BP470" s="1"/>
      <c r="BS470" s="33">
        <f t="shared" ca="1" si="357"/>
        <v>0</v>
      </c>
      <c r="BT470" s="33">
        <f t="shared" ca="1" si="358"/>
        <v>0</v>
      </c>
      <c r="BU470" s="33">
        <f t="shared" ca="1" si="359"/>
        <v>0</v>
      </c>
      <c r="BV470" s="33">
        <f t="shared" ca="1" si="369"/>
        <v>0</v>
      </c>
      <c r="BW470" s="33">
        <f t="shared" ca="1" si="360"/>
        <v>32682</v>
      </c>
      <c r="BX470" s="33">
        <f t="shared" ca="1" si="361"/>
        <v>0</v>
      </c>
      <c r="BZ470" s="33">
        <f t="shared" ca="1" si="349"/>
        <v>0</v>
      </c>
      <c r="CA470" s="33">
        <f t="shared" ca="1" si="350"/>
        <v>0</v>
      </c>
      <c r="CB470" s="33">
        <f t="shared" ca="1" si="351"/>
        <v>32682</v>
      </c>
      <c r="CC470" s="33">
        <f t="shared" ca="1" si="352"/>
        <v>0</v>
      </c>
      <c r="CD470" s="33">
        <f t="shared" ca="1" si="353"/>
        <v>0</v>
      </c>
      <c r="CE470" s="34">
        <f t="shared" ca="1" si="354"/>
        <v>0</v>
      </c>
      <c r="CG470" s="33">
        <f t="shared" ca="1" si="356"/>
        <v>1</v>
      </c>
      <c r="CH470" s="7"/>
      <c r="CJ470" s="34">
        <f t="shared" ca="1" si="355"/>
        <v>44</v>
      </c>
    </row>
    <row r="471" spans="1:88" x14ac:dyDescent="0.25">
      <c r="A471" s="1">
        <f t="shared" ca="1" si="326"/>
        <v>1</v>
      </c>
      <c r="B471" s="1" t="str">
        <f t="shared" ca="1" si="327"/>
        <v>Men</v>
      </c>
      <c r="C471" s="1">
        <f t="shared" ca="1" si="328"/>
        <v>38</v>
      </c>
      <c r="D471" s="1">
        <f t="shared" ca="1" si="329"/>
        <v>2</v>
      </c>
      <c r="E471" s="1" t="str">
        <f t="shared" ca="1" si="330"/>
        <v>Construction</v>
      </c>
      <c r="F471" s="1">
        <f t="shared" ca="1" si="331"/>
        <v>3</v>
      </c>
      <c r="G471" s="1" t="str">
        <f t="shared" ca="1" si="332"/>
        <v>B.ED</v>
      </c>
      <c r="H471" s="1">
        <f t="shared" ca="1" si="333"/>
        <v>3</v>
      </c>
      <c r="I471" s="1">
        <f t="shared" ca="1" si="325"/>
        <v>1</v>
      </c>
      <c r="J471" s="1">
        <f t="shared" ca="1" si="334"/>
        <v>19958</v>
      </c>
      <c r="K471" s="1">
        <f t="shared" ca="1" si="335"/>
        <v>7</v>
      </c>
      <c r="L471" s="1" t="str">
        <f t="shared" ca="1" si="336"/>
        <v>Tank Road</v>
      </c>
      <c r="M471" s="1">
        <f t="shared" ca="1" si="362"/>
        <v>59874</v>
      </c>
      <c r="N471" s="1">
        <f t="shared" ca="1" si="337"/>
        <v>45153.860321181957</v>
      </c>
      <c r="O471" s="1">
        <f t="shared" ca="1" si="363"/>
        <v>509.16510071247694</v>
      </c>
      <c r="P471" s="1">
        <f t="shared" ca="1" si="338"/>
        <v>271</v>
      </c>
      <c r="Q471" s="1">
        <f t="shared" ca="1" si="364"/>
        <v>7267.3019679226954</v>
      </c>
      <c r="R471">
        <f t="shared" ca="1" si="365"/>
        <v>12254.498113507072</v>
      </c>
      <c r="S471" s="1">
        <f t="shared" ca="1" si="366"/>
        <v>72637.663214219545</v>
      </c>
      <c r="T471" s="1">
        <f t="shared" ca="1" si="367"/>
        <v>52692.16228910465</v>
      </c>
      <c r="U471" s="1">
        <f t="shared" ca="1" si="368"/>
        <v>19945.500925114895</v>
      </c>
      <c r="X471" s="33">
        <f t="shared" ca="1" si="340"/>
        <v>1</v>
      </c>
      <c r="Y471" s="33">
        <f t="shared" ca="1" si="341"/>
        <v>0</v>
      </c>
      <c r="Z471" s="33"/>
      <c r="AA471" s="33"/>
      <c r="AO471" s="33">
        <f t="shared" ca="1" si="342"/>
        <v>0</v>
      </c>
      <c r="AP471" s="33">
        <f t="shared" ca="1" si="343"/>
        <v>0</v>
      </c>
      <c r="AQ471" s="33">
        <f t="shared" ca="1" si="344"/>
        <v>0</v>
      </c>
      <c r="AR471" s="33">
        <f t="shared" ca="1" si="345"/>
        <v>0</v>
      </c>
      <c r="AS471" s="33">
        <f t="shared" ca="1" si="346"/>
        <v>0</v>
      </c>
      <c r="AT471" s="34">
        <f t="shared" ca="1" si="347"/>
        <v>0</v>
      </c>
      <c r="AU471" s="33"/>
      <c r="AV471" s="1"/>
      <c r="AW471" s="1"/>
      <c r="AX471" s="1"/>
      <c r="AY471" s="1"/>
      <c r="AZ471" s="1"/>
      <c r="BD471" s="34">
        <f ca="1">Table1[[#This Row],[Car Value]]/Table1[[#This Row],[Cars]]</f>
        <v>509.16510071247694</v>
      </c>
      <c r="BG471" s="34">
        <f t="shared" ca="1" si="348"/>
        <v>0</v>
      </c>
      <c r="BN471" s="16">
        <f ca="1">Table1[[#This Row],[Mortage Value]]/Table1[[#This Row],[Value of House]]</f>
        <v>0.75414804959050596</v>
      </c>
      <c r="BO471" s="1">
        <f t="shared" ca="1" si="339"/>
        <v>0</v>
      </c>
      <c r="BP471" s="1"/>
      <c r="BS471" s="33">
        <f t="shared" ca="1" si="357"/>
        <v>0</v>
      </c>
      <c r="BT471" s="33">
        <f t="shared" ca="1" si="358"/>
        <v>0</v>
      </c>
      <c r="BU471" s="33">
        <f t="shared" ca="1" si="359"/>
        <v>0</v>
      </c>
      <c r="BV471" s="33">
        <f t="shared" ca="1" si="369"/>
        <v>17754</v>
      </c>
      <c r="BW471" s="33">
        <f t="shared" ca="1" si="360"/>
        <v>0</v>
      </c>
      <c r="BX471" s="33">
        <f t="shared" ca="1" si="361"/>
        <v>0</v>
      </c>
      <c r="BZ471" s="33">
        <f t="shared" ca="1" si="349"/>
        <v>0</v>
      </c>
      <c r="CA471" s="33">
        <f t="shared" ca="1" si="350"/>
        <v>0</v>
      </c>
      <c r="CB471" s="33">
        <f t="shared" ca="1" si="351"/>
        <v>0</v>
      </c>
      <c r="CC471" s="33">
        <f t="shared" ca="1" si="352"/>
        <v>0</v>
      </c>
      <c r="CD471" s="33">
        <f t="shared" ca="1" si="353"/>
        <v>0</v>
      </c>
      <c r="CE471" s="34">
        <f t="shared" ca="1" si="354"/>
        <v>0</v>
      </c>
      <c r="CG471" s="33">
        <f t="shared" ca="1" si="356"/>
        <v>1</v>
      </c>
      <c r="CH471" s="7"/>
      <c r="CJ471" s="34">
        <f t="shared" ca="1" si="355"/>
        <v>31</v>
      </c>
    </row>
    <row r="472" spans="1:88" x14ac:dyDescent="0.25">
      <c r="A472" s="1">
        <f t="shared" ca="1" si="326"/>
        <v>2</v>
      </c>
      <c r="B472" s="1" t="str">
        <f t="shared" ca="1" si="327"/>
        <v>Women</v>
      </c>
      <c r="C472" s="1">
        <f t="shared" ca="1" si="328"/>
        <v>42</v>
      </c>
      <c r="D472" s="1">
        <f t="shared" ca="1" si="329"/>
        <v>2</v>
      </c>
      <c r="E472" s="1" t="str">
        <f t="shared" ca="1" si="330"/>
        <v>Construction</v>
      </c>
      <c r="F472" s="1">
        <f t="shared" ca="1" si="331"/>
        <v>3</v>
      </c>
      <c r="G472" s="1" t="str">
        <f t="shared" ca="1" si="332"/>
        <v>B.ED</v>
      </c>
      <c r="H472" s="1">
        <f t="shared" ca="1" si="333"/>
        <v>1</v>
      </c>
      <c r="I472" s="1">
        <f t="shared" ca="1" si="325"/>
        <v>1</v>
      </c>
      <c r="J472" s="1">
        <f t="shared" ca="1" si="334"/>
        <v>33126</v>
      </c>
      <c r="K472" s="1">
        <f t="shared" ca="1" si="335"/>
        <v>6</v>
      </c>
      <c r="L472" s="1" t="str">
        <f t="shared" ca="1" si="336"/>
        <v>Bhandup Station road</v>
      </c>
      <c r="M472" s="1">
        <f t="shared" ca="1" si="362"/>
        <v>132504</v>
      </c>
      <c r="N472" s="1">
        <f t="shared" ca="1" si="337"/>
        <v>30973.183205501871</v>
      </c>
      <c r="O472" s="1">
        <f t="shared" ca="1" si="363"/>
        <v>28721.995949933673</v>
      </c>
      <c r="P472" s="1">
        <f t="shared" ca="1" si="338"/>
        <v>11352</v>
      </c>
      <c r="Q472" s="1">
        <f t="shared" ca="1" si="364"/>
        <v>32453.876087648652</v>
      </c>
      <c r="R472">
        <f t="shared" ca="1" si="365"/>
        <v>31817.184485915684</v>
      </c>
      <c r="S472" s="1">
        <f t="shared" ca="1" si="366"/>
        <v>193043.18043584935</v>
      </c>
      <c r="T472" s="1">
        <f t="shared" ca="1" si="367"/>
        <v>74779.059293150523</v>
      </c>
      <c r="U472" s="1">
        <f t="shared" ca="1" si="368"/>
        <v>118264.12114269883</v>
      </c>
      <c r="X472" s="33">
        <f t="shared" ca="1" si="340"/>
        <v>1</v>
      </c>
      <c r="Y472" s="33">
        <f t="shared" ca="1" si="341"/>
        <v>0</v>
      </c>
      <c r="Z472" s="33"/>
      <c r="AA472" s="33"/>
      <c r="AO472" s="33">
        <f t="shared" ca="1" si="342"/>
        <v>0</v>
      </c>
      <c r="AP472" s="33">
        <f t="shared" ca="1" si="343"/>
        <v>0</v>
      </c>
      <c r="AQ472" s="33">
        <f t="shared" ca="1" si="344"/>
        <v>0</v>
      </c>
      <c r="AR472" s="33">
        <f t="shared" ca="1" si="345"/>
        <v>1</v>
      </c>
      <c r="AS472" s="33">
        <f t="shared" ca="1" si="346"/>
        <v>0</v>
      </c>
      <c r="AT472" s="34">
        <f t="shared" ca="1" si="347"/>
        <v>0</v>
      </c>
      <c r="AU472" s="33"/>
      <c r="AV472" s="1"/>
      <c r="AW472" s="1"/>
      <c r="AX472" s="1"/>
      <c r="AY472" s="1"/>
      <c r="AZ472" s="1"/>
      <c r="BD472" s="34">
        <f ca="1">Table1[[#This Row],[Car Value]]/Table1[[#This Row],[Cars]]</f>
        <v>28721.995949933673</v>
      </c>
      <c r="BG472" s="34">
        <f t="shared" ca="1" si="348"/>
        <v>0</v>
      </c>
      <c r="BN472" s="16">
        <f ca="1">Table1[[#This Row],[Mortage Value]]/Table1[[#This Row],[Value of House]]</f>
        <v>0.23375281656026892</v>
      </c>
      <c r="BO472" s="1">
        <f t="shared" ca="1" si="339"/>
        <v>0</v>
      </c>
      <c r="BP472" s="1"/>
      <c r="BS472" s="33">
        <f t="shared" ca="1" si="357"/>
        <v>0</v>
      </c>
      <c r="BT472" s="33">
        <f t="shared" ca="1" si="358"/>
        <v>19958</v>
      </c>
      <c r="BU472" s="33">
        <f t="shared" ca="1" si="359"/>
        <v>0</v>
      </c>
      <c r="BV472" s="33">
        <f t="shared" ca="1" si="369"/>
        <v>0</v>
      </c>
      <c r="BW472" s="33">
        <f t="shared" ca="1" si="360"/>
        <v>0</v>
      </c>
      <c r="BX472" s="33">
        <f t="shared" ca="1" si="361"/>
        <v>0</v>
      </c>
      <c r="BZ472" s="33">
        <f t="shared" ca="1" si="349"/>
        <v>0</v>
      </c>
      <c r="CA472" s="33">
        <f t="shared" ca="1" si="350"/>
        <v>0</v>
      </c>
      <c r="CB472" s="33">
        <f t="shared" ca="1" si="351"/>
        <v>0</v>
      </c>
      <c r="CC472" s="33">
        <f t="shared" ca="1" si="352"/>
        <v>19958</v>
      </c>
      <c r="CD472" s="33">
        <f t="shared" ca="1" si="353"/>
        <v>0</v>
      </c>
      <c r="CE472" s="34">
        <f t="shared" ca="1" si="354"/>
        <v>0</v>
      </c>
      <c r="CG472" s="33">
        <f t="shared" ca="1" si="356"/>
        <v>1</v>
      </c>
      <c r="CH472" s="7"/>
      <c r="CJ472" s="34">
        <f t="shared" ca="1" si="355"/>
        <v>39</v>
      </c>
    </row>
    <row r="473" spans="1:88" x14ac:dyDescent="0.25">
      <c r="A473" s="1">
        <f t="shared" ca="1" si="326"/>
        <v>1</v>
      </c>
      <c r="B473" s="1" t="str">
        <f t="shared" ca="1" si="327"/>
        <v>Men</v>
      </c>
      <c r="C473" s="1">
        <f t="shared" ca="1" si="328"/>
        <v>40</v>
      </c>
      <c r="D473" s="1">
        <f t="shared" ca="1" si="329"/>
        <v>6</v>
      </c>
      <c r="E473" s="1" t="str">
        <f t="shared" ca="1" si="330"/>
        <v>Architecture</v>
      </c>
      <c r="F473" s="1">
        <f t="shared" ca="1" si="331"/>
        <v>3</v>
      </c>
      <c r="G473" s="1" t="str">
        <f t="shared" ca="1" si="332"/>
        <v>B.ED</v>
      </c>
      <c r="H473" s="1">
        <f t="shared" ca="1" si="333"/>
        <v>2</v>
      </c>
      <c r="I473" s="1">
        <f t="shared" ca="1" si="325"/>
        <v>2</v>
      </c>
      <c r="J473" s="1">
        <f t="shared" ca="1" si="334"/>
        <v>28407</v>
      </c>
      <c r="K473" s="1">
        <f t="shared" ca="1" si="335"/>
        <v>4</v>
      </c>
      <c r="L473" s="1" t="str">
        <f t="shared" ca="1" si="336"/>
        <v>Sarvoday Nagar</v>
      </c>
      <c r="M473" s="1">
        <f t="shared" ca="1" si="362"/>
        <v>113628</v>
      </c>
      <c r="N473" s="1">
        <f t="shared" ca="1" si="337"/>
        <v>3539.7452241786095</v>
      </c>
      <c r="O473" s="1">
        <f t="shared" ca="1" si="363"/>
        <v>56188.05318633157</v>
      </c>
      <c r="P473" s="1">
        <f t="shared" ca="1" si="338"/>
        <v>43153</v>
      </c>
      <c r="Q473" s="1">
        <f t="shared" ca="1" si="364"/>
        <v>24273.501228708632</v>
      </c>
      <c r="R473">
        <f t="shared" ca="1" si="365"/>
        <v>13155.252799565178</v>
      </c>
      <c r="S473" s="1">
        <f t="shared" ca="1" si="366"/>
        <v>182971.30598589676</v>
      </c>
      <c r="T473" s="1">
        <f t="shared" ca="1" si="367"/>
        <v>70966.246452887237</v>
      </c>
      <c r="U473" s="1">
        <f t="shared" ca="1" si="368"/>
        <v>112005.05953300952</v>
      </c>
      <c r="X473" s="33">
        <f t="shared" ca="1" si="340"/>
        <v>0</v>
      </c>
      <c r="Y473" s="33">
        <f t="shared" ca="1" si="341"/>
        <v>1</v>
      </c>
      <c r="Z473" s="33"/>
      <c r="AA473" s="33"/>
      <c r="AO473" s="33">
        <f t="shared" ca="1" si="342"/>
        <v>0</v>
      </c>
      <c r="AP473" s="33">
        <f t="shared" ca="1" si="343"/>
        <v>0</v>
      </c>
      <c r="AQ473" s="33">
        <f t="shared" ca="1" si="344"/>
        <v>0</v>
      </c>
      <c r="AR473" s="33">
        <f t="shared" ca="1" si="345"/>
        <v>1</v>
      </c>
      <c r="AS473" s="33">
        <f t="shared" ca="1" si="346"/>
        <v>0</v>
      </c>
      <c r="AT473" s="34">
        <f t="shared" ca="1" si="347"/>
        <v>0</v>
      </c>
      <c r="AU473" s="33"/>
      <c r="AV473" s="1"/>
      <c r="AW473" s="1"/>
      <c r="AX473" s="1"/>
      <c r="AY473" s="1"/>
      <c r="AZ473" s="1"/>
      <c r="BD473" s="34">
        <f ca="1">Table1[[#This Row],[Car Value]]/Table1[[#This Row],[Cars]]</f>
        <v>28094.026593165785</v>
      </c>
      <c r="BG473" s="34">
        <f t="shared" ca="1" si="348"/>
        <v>0</v>
      </c>
      <c r="BN473" s="16">
        <f ca="1">Table1[[#This Row],[Mortage Value]]/Table1[[#This Row],[Value of House]]</f>
        <v>3.1152050763707972E-2</v>
      </c>
      <c r="BO473" s="1">
        <f t="shared" ca="1" si="339"/>
        <v>1</v>
      </c>
      <c r="BP473" s="1"/>
      <c r="BS473" s="33">
        <f t="shared" ca="1" si="357"/>
        <v>0</v>
      </c>
      <c r="BT473" s="33">
        <f t="shared" ca="1" si="358"/>
        <v>0</v>
      </c>
      <c r="BU473" s="33">
        <f t="shared" ca="1" si="359"/>
        <v>0</v>
      </c>
      <c r="BV473" s="33">
        <f t="shared" ca="1" si="369"/>
        <v>33126</v>
      </c>
      <c r="BW473" s="33">
        <f t="shared" ca="1" si="360"/>
        <v>0</v>
      </c>
      <c r="BX473" s="33">
        <f t="shared" ca="1" si="361"/>
        <v>0</v>
      </c>
      <c r="BZ473" s="33">
        <f t="shared" ca="1" si="349"/>
        <v>0</v>
      </c>
      <c r="CA473" s="33">
        <f t="shared" ca="1" si="350"/>
        <v>0</v>
      </c>
      <c r="CB473" s="33">
        <f t="shared" ca="1" si="351"/>
        <v>0</v>
      </c>
      <c r="CC473" s="33">
        <f t="shared" ca="1" si="352"/>
        <v>33126</v>
      </c>
      <c r="CD473" s="33">
        <f t="shared" ca="1" si="353"/>
        <v>0</v>
      </c>
      <c r="CE473" s="34">
        <f t="shared" ca="1" si="354"/>
        <v>0</v>
      </c>
      <c r="CG473" s="33">
        <f t="shared" ca="1" si="356"/>
        <v>1</v>
      </c>
      <c r="CH473" s="7"/>
      <c r="CJ473" s="34">
        <f t="shared" ca="1" si="355"/>
        <v>38</v>
      </c>
    </row>
    <row r="474" spans="1:88" x14ac:dyDescent="0.25">
      <c r="A474" s="1">
        <f t="shared" ca="1" si="326"/>
        <v>2</v>
      </c>
      <c r="B474" s="1" t="str">
        <f t="shared" ca="1" si="327"/>
        <v>Women</v>
      </c>
      <c r="C474" s="1">
        <f t="shared" ca="1" si="328"/>
        <v>33</v>
      </c>
      <c r="D474" s="1">
        <f t="shared" ca="1" si="329"/>
        <v>3</v>
      </c>
      <c r="E474" s="1" t="str">
        <f t="shared" ca="1" si="330"/>
        <v>Teaching</v>
      </c>
      <c r="F474" s="1">
        <f t="shared" ca="1" si="331"/>
        <v>2</v>
      </c>
      <c r="G474" s="1" t="str">
        <f t="shared" ca="1" si="332"/>
        <v>Civil Engineering</v>
      </c>
      <c r="H474" s="1">
        <f t="shared" ca="1" si="333"/>
        <v>0</v>
      </c>
      <c r="I474" s="1">
        <f t="shared" ca="1" si="325"/>
        <v>1</v>
      </c>
      <c r="J474" s="1">
        <f t="shared" ca="1" si="334"/>
        <v>25758</v>
      </c>
      <c r="K474" s="1">
        <f t="shared" ca="1" si="335"/>
        <v>7</v>
      </c>
      <c r="L474" s="1" t="str">
        <f t="shared" ca="1" si="336"/>
        <v>Tank Road</v>
      </c>
      <c r="M474" s="1">
        <f t="shared" ca="1" si="362"/>
        <v>128790</v>
      </c>
      <c r="N474" s="1">
        <f t="shared" ca="1" si="337"/>
        <v>49474.358732898385</v>
      </c>
      <c r="O474" s="1">
        <f t="shared" ca="1" si="363"/>
        <v>22647.562951725675</v>
      </c>
      <c r="P474" s="1">
        <f t="shared" ca="1" si="338"/>
        <v>14272</v>
      </c>
      <c r="Q474" s="1">
        <f t="shared" ca="1" si="364"/>
        <v>18360.931153933267</v>
      </c>
      <c r="R474">
        <f t="shared" ca="1" si="365"/>
        <v>21960.33398722516</v>
      </c>
      <c r="S474" s="1">
        <f t="shared" ca="1" si="366"/>
        <v>173397.89693895084</v>
      </c>
      <c r="T474" s="1">
        <f t="shared" ca="1" si="367"/>
        <v>82107.289886831655</v>
      </c>
      <c r="U474" s="1">
        <f t="shared" ca="1" si="368"/>
        <v>91290.607052119187</v>
      </c>
      <c r="X474" s="33">
        <f t="shared" ca="1" si="340"/>
        <v>1</v>
      </c>
      <c r="Y474" s="33">
        <f t="shared" ca="1" si="341"/>
        <v>0</v>
      </c>
      <c r="Z474" s="33"/>
      <c r="AA474" s="33"/>
      <c r="AO474" s="33">
        <f t="shared" ca="1" si="342"/>
        <v>0</v>
      </c>
      <c r="AP474" s="33">
        <f t="shared" ca="1" si="343"/>
        <v>0</v>
      </c>
      <c r="AQ474" s="33">
        <f t="shared" ca="1" si="344"/>
        <v>0</v>
      </c>
      <c r="AR474" s="33">
        <f t="shared" ca="1" si="345"/>
        <v>0</v>
      </c>
      <c r="AS474" s="33">
        <f t="shared" ca="1" si="346"/>
        <v>1</v>
      </c>
      <c r="AT474" s="34">
        <f t="shared" ca="1" si="347"/>
        <v>0</v>
      </c>
      <c r="AU474" s="33"/>
      <c r="AV474" s="1"/>
      <c r="AW474" s="1"/>
      <c r="AX474" s="1"/>
      <c r="AY474" s="1"/>
      <c r="AZ474" s="1"/>
      <c r="BD474" s="34">
        <f ca="1">Table1[[#This Row],[Car Value]]/Table1[[#This Row],[Cars]]</f>
        <v>22647.562951725675</v>
      </c>
      <c r="BG474" s="34">
        <f t="shared" ca="1" si="348"/>
        <v>0</v>
      </c>
      <c r="BN474" s="16">
        <f ca="1">Table1[[#This Row],[Mortage Value]]/Table1[[#This Row],[Value of House]]</f>
        <v>0.38414751714339923</v>
      </c>
      <c r="BO474" s="1">
        <f t="shared" ca="1" si="339"/>
        <v>0</v>
      </c>
      <c r="BP474" s="1"/>
      <c r="BS474" s="33">
        <f t="shared" ca="1" si="357"/>
        <v>0</v>
      </c>
      <c r="BT474" s="33">
        <f t="shared" ca="1" si="358"/>
        <v>0</v>
      </c>
      <c r="BU474" s="33">
        <f t="shared" ca="1" si="359"/>
        <v>0</v>
      </c>
      <c r="BV474" s="33">
        <f t="shared" ca="1" si="369"/>
        <v>0</v>
      </c>
      <c r="BW474" s="33">
        <f t="shared" ca="1" si="360"/>
        <v>28407</v>
      </c>
      <c r="BX474" s="33">
        <f t="shared" ca="1" si="361"/>
        <v>0</v>
      </c>
      <c r="BZ474" s="33">
        <f t="shared" ca="1" si="349"/>
        <v>0</v>
      </c>
      <c r="CA474" s="33">
        <f t="shared" ca="1" si="350"/>
        <v>0</v>
      </c>
      <c r="CB474" s="33">
        <f t="shared" ca="1" si="351"/>
        <v>0</v>
      </c>
      <c r="CC474" s="33">
        <f t="shared" ca="1" si="352"/>
        <v>0</v>
      </c>
      <c r="CD474" s="33">
        <f t="shared" ca="1" si="353"/>
        <v>28407</v>
      </c>
      <c r="CE474" s="34">
        <f t="shared" ca="1" si="354"/>
        <v>0</v>
      </c>
      <c r="CG474" s="33">
        <f t="shared" ca="1" si="356"/>
        <v>1</v>
      </c>
      <c r="CH474" s="7"/>
      <c r="CJ474" s="34">
        <f t="shared" ca="1" si="355"/>
        <v>42</v>
      </c>
    </row>
    <row r="475" spans="1:88" x14ac:dyDescent="0.25">
      <c r="A475" s="1">
        <f t="shared" ca="1" si="326"/>
        <v>1</v>
      </c>
      <c r="B475" s="1" t="str">
        <f t="shared" ca="1" si="327"/>
        <v>Men</v>
      </c>
      <c r="C475" s="1">
        <f t="shared" ca="1" si="328"/>
        <v>33</v>
      </c>
      <c r="D475" s="1">
        <f t="shared" ca="1" si="329"/>
        <v>2</v>
      </c>
      <c r="E475" s="1" t="str">
        <f t="shared" ca="1" si="330"/>
        <v>Construction</v>
      </c>
      <c r="F475" s="1">
        <f t="shared" ca="1" si="331"/>
        <v>6</v>
      </c>
      <c r="G475" s="1" t="str">
        <f t="shared" ca="1" si="332"/>
        <v>Architech</v>
      </c>
      <c r="H475" s="1">
        <f t="shared" ca="1" si="333"/>
        <v>3</v>
      </c>
      <c r="I475" s="1">
        <f t="shared" ca="1" si="325"/>
        <v>2</v>
      </c>
      <c r="J475" s="1">
        <f t="shared" ca="1" si="334"/>
        <v>24071</v>
      </c>
      <c r="K475" s="1">
        <f t="shared" ca="1" si="335"/>
        <v>3</v>
      </c>
      <c r="L475" s="1" t="str">
        <f t="shared" ca="1" si="336"/>
        <v>Nardas Nagar</v>
      </c>
      <c r="M475" s="1">
        <f t="shared" ca="1" si="362"/>
        <v>144426</v>
      </c>
      <c r="N475" s="1">
        <f t="shared" ca="1" si="337"/>
        <v>132766.96807770917</v>
      </c>
      <c r="O475" s="1">
        <f t="shared" ca="1" si="363"/>
        <v>36079.537675655505</v>
      </c>
      <c r="P475" s="1">
        <f t="shared" ca="1" si="338"/>
        <v>34374</v>
      </c>
      <c r="Q475" s="1">
        <f t="shared" ca="1" si="364"/>
        <v>30985.103602585987</v>
      </c>
      <c r="R475">
        <f t="shared" ca="1" si="365"/>
        <v>2718.0386670398093</v>
      </c>
      <c r="S475" s="1">
        <f t="shared" ca="1" si="366"/>
        <v>183223.57634269531</v>
      </c>
      <c r="T475" s="1">
        <f t="shared" ca="1" si="367"/>
        <v>198126.07168029516</v>
      </c>
      <c r="U475" s="1">
        <f t="shared" ca="1" si="368"/>
        <v>-14902.495337599859</v>
      </c>
      <c r="X475" s="33">
        <f t="shared" ca="1" si="340"/>
        <v>0</v>
      </c>
      <c r="Y475" s="33">
        <f t="shared" ca="1" si="341"/>
        <v>1</v>
      </c>
      <c r="Z475" s="33"/>
      <c r="AA475" s="33"/>
      <c r="AO475" s="33">
        <f t="shared" ca="1" si="342"/>
        <v>1</v>
      </c>
      <c r="AP475" s="33">
        <f t="shared" ca="1" si="343"/>
        <v>0</v>
      </c>
      <c r="AQ475" s="33">
        <f t="shared" ca="1" si="344"/>
        <v>0</v>
      </c>
      <c r="AR475" s="33">
        <f t="shared" ca="1" si="345"/>
        <v>0</v>
      </c>
      <c r="AS475" s="33">
        <f t="shared" ca="1" si="346"/>
        <v>0</v>
      </c>
      <c r="AT475" s="34">
        <f t="shared" ca="1" si="347"/>
        <v>0</v>
      </c>
      <c r="AU475" s="33"/>
      <c r="AV475" s="1"/>
      <c r="AW475" s="1"/>
      <c r="AX475" s="1"/>
      <c r="AY475" s="1"/>
      <c r="AZ475" s="1"/>
      <c r="BD475" s="34">
        <f ca="1">Table1[[#This Row],[Car Value]]/Table1[[#This Row],[Cars]]</f>
        <v>18039.768837827753</v>
      </c>
      <c r="BG475" s="34">
        <f t="shared" ca="1" si="348"/>
        <v>0</v>
      </c>
      <c r="BN475" s="16">
        <f ca="1">Table1[[#This Row],[Mortage Value]]/Table1[[#This Row],[Value of House]]</f>
        <v>0.9192733169769236</v>
      </c>
      <c r="BO475" s="1">
        <f t="shared" ca="1" si="339"/>
        <v>0</v>
      </c>
      <c r="BP475" s="1"/>
      <c r="BS475" s="33">
        <f t="shared" ca="1" si="357"/>
        <v>0</v>
      </c>
      <c r="BT475" s="33">
        <f t="shared" ca="1" si="358"/>
        <v>25758</v>
      </c>
      <c r="BU475" s="33">
        <f t="shared" ca="1" si="359"/>
        <v>0</v>
      </c>
      <c r="BV475" s="33">
        <f t="shared" ca="1" si="369"/>
        <v>0</v>
      </c>
      <c r="BW475" s="33">
        <f t="shared" ca="1" si="360"/>
        <v>0</v>
      </c>
      <c r="BX475" s="33">
        <f t="shared" ca="1" si="361"/>
        <v>0</v>
      </c>
      <c r="BZ475" s="33">
        <f t="shared" ca="1" si="349"/>
        <v>25758</v>
      </c>
      <c r="CA475" s="33">
        <f t="shared" ca="1" si="350"/>
        <v>0</v>
      </c>
      <c r="CB475" s="33">
        <f t="shared" ca="1" si="351"/>
        <v>0</v>
      </c>
      <c r="CC475" s="33">
        <f t="shared" ca="1" si="352"/>
        <v>0</v>
      </c>
      <c r="CD475" s="33">
        <f t="shared" ca="1" si="353"/>
        <v>0</v>
      </c>
      <c r="CE475" s="34">
        <f t="shared" ca="1" si="354"/>
        <v>0</v>
      </c>
      <c r="CG475" s="33">
        <f t="shared" ca="1" si="356"/>
        <v>1</v>
      </c>
      <c r="CH475" s="7"/>
      <c r="CJ475" s="34">
        <f t="shared" ca="1" si="355"/>
        <v>40</v>
      </c>
    </row>
    <row r="476" spans="1:88" x14ac:dyDescent="0.25">
      <c r="A476" s="1">
        <f t="shared" ca="1" si="326"/>
        <v>2</v>
      </c>
      <c r="B476" s="1" t="str">
        <f t="shared" ca="1" si="327"/>
        <v>Women</v>
      </c>
      <c r="C476" s="1">
        <f t="shared" ca="1" si="328"/>
        <v>32</v>
      </c>
      <c r="D476" s="1">
        <f t="shared" ca="1" si="329"/>
        <v>2</v>
      </c>
      <c r="E476" s="1" t="str">
        <f t="shared" ca="1" si="330"/>
        <v>Construction</v>
      </c>
      <c r="F476" s="1">
        <f t="shared" ca="1" si="331"/>
        <v>3</v>
      </c>
      <c r="G476" s="1" t="str">
        <f t="shared" ca="1" si="332"/>
        <v>B.ED</v>
      </c>
      <c r="H476" s="1">
        <f t="shared" ca="1" si="333"/>
        <v>3</v>
      </c>
      <c r="I476" s="1">
        <f t="shared" ca="1" si="325"/>
        <v>1</v>
      </c>
      <c r="J476" s="1">
        <f t="shared" ca="1" si="334"/>
        <v>30965</v>
      </c>
      <c r="K476" s="1">
        <f t="shared" ca="1" si="335"/>
        <v>2</v>
      </c>
      <c r="L476" s="1" t="str">
        <f t="shared" ca="1" si="336"/>
        <v>Tembhipada Road</v>
      </c>
      <c r="M476" s="1">
        <f t="shared" ca="1" si="362"/>
        <v>185790</v>
      </c>
      <c r="N476" s="1">
        <f t="shared" ca="1" si="337"/>
        <v>49143.977217576787</v>
      </c>
      <c r="O476" s="1">
        <f t="shared" ca="1" si="363"/>
        <v>16919.737857265864</v>
      </c>
      <c r="P476" s="1">
        <f t="shared" ca="1" si="338"/>
        <v>7125</v>
      </c>
      <c r="Q476" s="1">
        <f t="shared" ca="1" si="364"/>
        <v>31881.966502771513</v>
      </c>
      <c r="R476">
        <f t="shared" ca="1" si="365"/>
        <v>141.18781952357455</v>
      </c>
      <c r="S476" s="1">
        <f t="shared" ca="1" si="366"/>
        <v>202850.92567678943</v>
      </c>
      <c r="T476" s="1">
        <f t="shared" ca="1" si="367"/>
        <v>88150.943720348296</v>
      </c>
      <c r="U476" s="1">
        <f t="shared" ca="1" si="368"/>
        <v>114699.98195644113</v>
      </c>
      <c r="X476" s="33">
        <f t="shared" ca="1" si="340"/>
        <v>1</v>
      </c>
      <c r="Y476" s="33">
        <f t="shared" ca="1" si="341"/>
        <v>0</v>
      </c>
      <c r="Z476" s="33"/>
      <c r="AA476" s="33"/>
      <c r="AO476" s="33">
        <f t="shared" ca="1" si="342"/>
        <v>0</v>
      </c>
      <c r="AP476" s="33">
        <f t="shared" ca="1" si="343"/>
        <v>0</v>
      </c>
      <c r="AQ476" s="33">
        <f t="shared" ca="1" si="344"/>
        <v>0</v>
      </c>
      <c r="AR476" s="33">
        <f t="shared" ca="1" si="345"/>
        <v>1</v>
      </c>
      <c r="AS476" s="33">
        <f t="shared" ca="1" si="346"/>
        <v>0</v>
      </c>
      <c r="AT476" s="34">
        <f t="shared" ca="1" si="347"/>
        <v>0</v>
      </c>
      <c r="AU476" s="33"/>
      <c r="AV476" s="1"/>
      <c r="AW476" s="1"/>
      <c r="AX476" s="1"/>
      <c r="AY476" s="1"/>
      <c r="AZ476" s="1"/>
      <c r="BD476" s="34">
        <f ca="1">Table1[[#This Row],[Car Value]]/Table1[[#This Row],[Cars]]</f>
        <v>16919.737857265864</v>
      </c>
      <c r="BG476" s="34">
        <f t="shared" ca="1" si="348"/>
        <v>0</v>
      </c>
      <c r="BN476" s="16">
        <f ca="1">Table1[[#This Row],[Mortage Value]]/Table1[[#This Row],[Value of House]]</f>
        <v>0.2645135756368846</v>
      </c>
      <c r="BO476" s="1">
        <f t="shared" ca="1" si="339"/>
        <v>0</v>
      </c>
      <c r="BP476" s="1"/>
      <c r="BS476" s="33">
        <f t="shared" ca="1" si="357"/>
        <v>0</v>
      </c>
      <c r="BT476" s="33">
        <f t="shared" ca="1" si="358"/>
        <v>0</v>
      </c>
      <c r="BU476" s="33">
        <f t="shared" ca="1" si="359"/>
        <v>0</v>
      </c>
      <c r="BV476" s="33">
        <f t="shared" ca="1" si="369"/>
        <v>0</v>
      </c>
      <c r="BW476" s="33">
        <f t="shared" ca="1" si="360"/>
        <v>0</v>
      </c>
      <c r="BX476" s="33">
        <f t="shared" ca="1" si="361"/>
        <v>24071</v>
      </c>
      <c r="BZ476" s="33">
        <f t="shared" ca="1" si="349"/>
        <v>0</v>
      </c>
      <c r="CA476" s="33">
        <f t="shared" ca="1" si="350"/>
        <v>0</v>
      </c>
      <c r="CB476" s="33">
        <f t="shared" ca="1" si="351"/>
        <v>0</v>
      </c>
      <c r="CC476" s="33">
        <f t="shared" ca="1" si="352"/>
        <v>24071</v>
      </c>
      <c r="CD476" s="33">
        <f t="shared" ca="1" si="353"/>
        <v>0</v>
      </c>
      <c r="CE476" s="34">
        <f t="shared" ca="1" si="354"/>
        <v>0</v>
      </c>
      <c r="CG476" s="33">
        <f t="shared" ca="1" si="356"/>
        <v>1</v>
      </c>
      <c r="CH476" s="7"/>
      <c r="CJ476" s="34">
        <f t="shared" ca="1" si="355"/>
        <v>33</v>
      </c>
    </row>
    <row r="477" spans="1:88" x14ac:dyDescent="0.25">
      <c r="A477" s="1">
        <f t="shared" ca="1" si="326"/>
        <v>1</v>
      </c>
      <c r="B477" s="1" t="str">
        <f t="shared" ca="1" si="327"/>
        <v>Men</v>
      </c>
      <c r="C477" s="1">
        <f t="shared" ca="1" si="328"/>
        <v>42</v>
      </c>
      <c r="D477" s="1">
        <f t="shared" ca="1" si="329"/>
        <v>4</v>
      </c>
      <c r="E477" s="1" t="str">
        <f t="shared" ca="1" si="330"/>
        <v>IT</v>
      </c>
      <c r="F477" s="1">
        <f t="shared" ca="1" si="331"/>
        <v>4</v>
      </c>
      <c r="G477" s="1" t="str">
        <f t="shared" ca="1" si="332"/>
        <v>IT Engineering</v>
      </c>
      <c r="H477" s="1">
        <f t="shared" ca="1" si="333"/>
        <v>0</v>
      </c>
      <c r="I477" s="1">
        <f t="shared" ca="1" si="325"/>
        <v>2</v>
      </c>
      <c r="J477" s="1">
        <f t="shared" ca="1" si="334"/>
        <v>17485</v>
      </c>
      <c r="K477" s="1">
        <f t="shared" ca="1" si="335"/>
        <v>7</v>
      </c>
      <c r="L477" s="1" t="str">
        <f t="shared" ca="1" si="336"/>
        <v>Tank Road</v>
      </c>
      <c r="M477" s="1">
        <f t="shared" ca="1" si="362"/>
        <v>104910</v>
      </c>
      <c r="N477" s="1">
        <f t="shared" ca="1" si="337"/>
        <v>74873.651278345118</v>
      </c>
      <c r="O477" s="1">
        <f t="shared" ca="1" si="363"/>
        <v>30004.465170056654</v>
      </c>
      <c r="P477" s="1">
        <f t="shared" ca="1" si="338"/>
        <v>22297</v>
      </c>
      <c r="Q477" s="1">
        <f t="shared" ca="1" si="364"/>
        <v>14483.141339436213</v>
      </c>
      <c r="R477">
        <f t="shared" ca="1" si="365"/>
        <v>22243.055586985734</v>
      </c>
      <c r="S477" s="1">
        <f t="shared" ca="1" si="366"/>
        <v>157157.5207570424</v>
      </c>
      <c r="T477" s="1">
        <f t="shared" ca="1" si="367"/>
        <v>111653.79261778134</v>
      </c>
      <c r="U477" s="1">
        <f t="shared" ca="1" si="368"/>
        <v>45503.72813926106</v>
      </c>
      <c r="X477" s="33">
        <f t="shared" ca="1" si="340"/>
        <v>0</v>
      </c>
      <c r="Y477" s="33">
        <f t="shared" ca="1" si="341"/>
        <v>1</v>
      </c>
      <c r="Z477" s="33"/>
      <c r="AA477" s="33"/>
      <c r="AO477" s="33">
        <f t="shared" ca="1" si="342"/>
        <v>0</v>
      </c>
      <c r="AP477" s="33">
        <f t="shared" ca="1" si="343"/>
        <v>0</v>
      </c>
      <c r="AQ477" s="33">
        <f t="shared" ca="1" si="344"/>
        <v>0</v>
      </c>
      <c r="AR477" s="33">
        <f t="shared" ca="1" si="345"/>
        <v>1</v>
      </c>
      <c r="AS477" s="33">
        <f t="shared" ca="1" si="346"/>
        <v>0</v>
      </c>
      <c r="AT477" s="34">
        <f t="shared" ca="1" si="347"/>
        <v>0</v>
      </c>
      <c r="AU477" s="33"/>
      <c r="AV477" s="1"/>
      <c r="AW477" s="1"/>
      <c r="AX477" s="1"/>
      <c r="AY477" s="1"/>
      <c r="AZ477" s="1"/>
      <c r="BD477" s="34">
        <f ca="1">Table1[[#This Row],[Car Value]]/Table1[[#This Row],[Cars]]</f>
        <v>15002.232585028327</v>
      </c>
      <c r="BG477" s="34">
        <f t="shared" ca="1" si="348"/>
        <v>0</v>
      </c>
      <c r="BN477" s="16">
        <f ca="1">Table1[[#This Row],[Mortage Value]]/Table1[[#This Row],[Value of House]]</f>
        <v>0.71369413095362799</v>
      </c>
      <c r="BO477" s="1">
        <f t="shared" ca="1" si="339"/>
        <v>0</v>
      </c>
      <c r="BP477" s="1"/>
      <c r="BS477" s="33">
        <f t="shared" ca="1" si="357"/>
        <v>0</v>
      </c>
      <c r="BT477" s="33">
        <f t="shared" ca="1" si="358"/>
        <v>0</v>
      </c>
      <c r="BU477" s="33">
        <f t="shared" ca="1" si="359"/>
        <v>0</v>
      </c>
      <c r="BV477" s="33">
        <f t="shared" ca="1" si="369"/>
        <v>0</v>
      </c>
      <c r="BW477" s="33">
        <f t="shared" ca="1" si="360"/>
        <v>0</v>
      </c>
      <c r="BX477" s="33">
        <f t="shared" ca="1" si="361"/>
        <v>0</v>
      </c>
      <c r="BZ477" s="33">
        <f t="shared" ca="1" si="349"/>
        <v>0</v>
      </c>
      <c r="CA477" s="33">
        <f t="shared" ca="1" si="350"/>
        <v>0</v>
      </c>
      <c r="CB477" s="33">
        <f t="shared" ca="1" si="351"/>
        <v>0</v>
      </c>
      <c r="CC477" s="33">
        <f t="shared" ca="1" si="352"/>
        <v>30965</v>
      </c>
      <c r="CD477" s="33">
        <f t="shared" ca="1" si="353"/>
        <v>0</v>
      </c>
      <c r="CE477" s="34">
        <f t="shared" ca="1" si="354"/>
        <v>0</v>
      </c>
      <c r="CG477" s="33">
        <f t="shared" ca="1" si="356"/>
        <v>1</v>
      </c>
      <c r="CH477" s="7"/>
      <c r="CJ477" s="34">
        <f t="shared" ca="1" si="355"/>
        <v>0</v>
      </c>
    </row>
    <row r="478" spans="1:88" x14ac:dyDescent="0.25">
      <c r="A478" s="1">
        <f t="shared" ca="1" si="326"/>
        <v>2</v>
      </c>
      <c r="B478" s="1" t="str">
        <f t="shared" ca="1" si="327"/>
        <v>Women</v>
      </c>
      <c r="C478" s="1">
        <f t="shared" ca="1" si="328"/>
        <v>32</v>
      </c>
      <c r="D478" s="1">
        <f t="shared" ca="1" si="329"/>
        <v>5</v>
      </c>
      <c r="E478" s="1" t="str">
        <f t="shared" ca="1" si="330"/>
        <v xml:space="preserve">General work </v>
      </c>
      <c r="F478" s="1">
        <f t="shared" ca="1" si="331"/>
        <v>1</v>
      </c>
      <c r="G478" s="1" t="str">
        <f t="shared" ca="1" si="332"/>
        <v>Doctor</v>
      </c>
      <c r="H478" s="1">
        <f t="shared" ca="1" si="333"/>
        <v>3</v>
      </c>
      <c r="I478" s="1">
        <f t="shared" ca="1" si="325"/>
        <v>2</v>
      </c>
      <c r="J478" s="1">
        <f t="shared" ca="1" si="334"/>
        <v>15996</v>
      </c>
      <c r="K478" s="1">
        <f t="shared" ca="1" si="335"/>
        <v>3</v>
      </c>
      <c r="L478" s="1" t="str">
        <f t="shared" ca="1" si="336"/>
        <v>Nardas Nagar</v>
      </c>
      <c r="M478" s="1">
        <f t="shared" ca="1" si="362"/>
        <v>63984</v>
      </c>
      <c r="N478" s="1">
        <f t="shared" ca="1" si="337"/>
        <v>29571.118625780815</v>
      </c>
      <c r="O478" s="1">
        <f t="shared" ca="1" si="363"/>
        <v>11579.896630217308</v>
      </c>
      <c r="P478" s="1">
        <f t="shared" ca="1" si="338"/>
        <v>6223</v>
      </c>
      <c r="Q478" s="1">
        <f t="shared" ca="1" si="364"/>
        <v>7054.5662318259783</v>
      </c>
      <c r="R478">
        <f t="shared" ca="1" si="365"/>
        <v>5395.8298837019665</v>
      </c>
      <c r="S478" s="1">
        <f t="shared" ca="1" si="366"/>
        <v>80959.726513919275</v>
      </c>
      <c r="T478" s="1">
        <f t="shared" ca="1" si="367"/>
        <v>42848.684857606793</v>
      </c>
      <c r="U478" s="1">
        <f t="shared" ca="1" si="368"/>
        <v>38111.041656312482</v>
      </c>
      <c r="X478" s="33">
        <f t="shared" ca="1" si="340"/>
        <v>1</v>
      </c>
      <c r="Y478" s="33">
        <f t="shared" ca="1" si="341"/>
        <v>0</v>
      </c>
      <c r="Z478" s="33"/>
      <c r="AA478" s="33"/>
      <c r="AO478" s="33">
        <f t="shared" ca="1" si="342"/>
        <v>0</v>
      </c>
      <c r="AP478" s="33">
        <f t="shared" ca="1" si="343"/>
        <v>1</v>
      </c>
      <c r="AQ478" s="33">
        <f t="shared" ca="1" si="344"/>
        <v>0</v>
      </c>
      <c r="AR478" s="33">
        <f t="shared" ca="1" si="345"/>
        <v>0</v>
      </c>
      <c r="AS478" s="33">
        <f t="shared" ca="1" si="346"/>
        <v>0</v>
      </c>
      <c r="AT478" s="34">
        <f t="shared" ca="1" si="347"/>
        <v>0</v>
      </c>
      <c r="AU478" s="33"/>
      <c r="AV478" s="1"/>
      <c r="AW478" s="1"/>
      <c r="AX478" s="1"/>
      <c r="AY478" s="1"/>
      <c r="AZ478" s="1"/>
      <c r="BD478" s="34">
        <f ca="1">Table1[[#This Row],[Car Value]]/Table1[[#This Row],[Cars]]</f>
        <v>5789.9483151086542</v>
      </c>
      <c r="BG478" s="34">
        <f t="shared" ca="1" si="348"/>
        <v>0</v>
      </c>
      <c r="BN478" s="16">
        <f ca="1">Table1[[#This Row],[Mortage Value]]/Table1[[#This Row],[Value of House]]</f>
        <v>0.46216426959522405</v>
      </c>
      <c r="BO478" s="1">
        <f t="shared" ca="1" si="339"/>
        <v>0</v>
      </c>
      <c r="BP478" s="1"/>
      <c r="BS478" s="33">
        <f t="shared" ca="1" si="357"/>
        <v>0</v>
      </c>
      <c r="BT478" s="33">
        <f t="shared" ca="1" si="358"/>
        <v>17485</v>
      </c>
      <c r="BU478" s="33">
        <f t="shared" ca="1" si="359"/>
        <v>0</v>
      </c>
      <c r="BV478" s="33">
        <f t="shared" ca="1" si="369"/>
        <v>0</v>
      </c>
      <c r="BW478" s="33">
        <f t="shared" ca="1" si="360"/>
        <v>0</v>
      </c>
      <c r="BX478" s="33">
        <f t="shared" ca="1" si="361"/>
        <v>0</v>
      </c>
      <c r="BZ478" s="33">
        <f t="shared" ca="1" si="349"/>
        <v>0</v>
      </c>
      <c r="CA478" s="33">
        <f t="shared" ca="1" si="350"/>
        <v>17485</v>
      </c>
      <c r="CB478" s="33">
        <f t="shared" ca="1" si="351"/>
        <v>0</v>
      </c>
      <c r="CC478" s="33">
        <f t="shared" ca="1" si="352"/>
        <v>0</v>
      </c>
      <c r="CD478" s="33">
        <f t="shared" ca="1" si="353"/>
        <v>0</v>
      </c>
      <c r="CE478" s="34">
        <f t="shared" ca="1" si="354"/>
        <v>0</v>
      </c>
      <c r="CG478" s="33">
        <f t="shared" ca="1" si="356"/>
        <v>1</v>
      </c>
      <c r="CH478" s="7"/>
      <c r="CJ478" s="34">
        <f t="shared" ca="1" si="355"/>
        <v>32</v>
      </c>
    </row>
    <row r="479" spans="1:88" x14ac:dyDescent="0.25">
      <c r="A479" s="1">
        <f t="shared" ca="1" si="326"/>
        <v>1</v>
      </c>
      <c r="B479" s="1" t="str">
        <f t="shared" ca="1" si="327"/>
        <v>Men</v>
      </c>
      <c r="C479" s="1">
        <f t="shared" ca="1" si="328"/>
        <v>45</v>
      </c>
      <c r="D479" s="1">
        <f t="shared" ca="1" si="329"/>
        <v>4</v>
      </c>
      <c r="E479" s="1" t="str">
        <f t="shared" ca="1" si="330"/>
        <v>IT</v>
      </c>
      <c r="F479" s="1">
        <f t="shared" ca="1" si="331"/>
        <v>4</v>
      </c>
      <c r="G479" s="1" t="str">
        <f t="shared" ca="1" si="332"/>
        <v>IT Engineering</v>
      </c>
      <c r="H479" s="1">
        <f t="shared" ca="1" si="333"/>
        <v>1</v>
      </c>
      <c r="I479" s="1">
        <f t="shared" ca="1" si="325"/>
        <v>2</v>
      </c>
      <c r="J479" s="1">
        <f t="shared" ca="1" si="334"/>
        <v>24382</v>
      </c>
      <c r="K479" s="1">
        <f t="shared" ca="1" si="335"/>
        <v>6</v>
      </c>
      <c r="L479" s="1" t="str">
        <f t="shared" ca="1" si="336"/>
        <v>Bhandup Station road</v>
      </c>
      <c r="M479" s="1">
        <f t="shared" ca="1" si="362"/>
        <v>146292</v>
      </c>
      <c r="N479" s="1">
        <f t="shared" ca="1" si="337"/>
        <v>40812.756908639858</v>
      </c>
      <c r="O479" s="1">
        <f t="shared" ca="1" si="363"/>
        <v>8455.3792243707885</v>
      </c>
      <c r="P479" s="1">
        <f t="shared" ca="1" si="338"/>
        <v>1714</v>
      </c>
      <c r="Q479" s="1">
        <f t="shared" ca="1" si="364"/>
        <v>11912.925476696118</v>
      </c>
      <c r="R479">
        <f t="shared" ca="1" si="365"/>
        <v>33733.070520066263</v>
      </c>
      <c r="S479" s="1">
        <f t="shared" ca="1" si="366"/>
        <v>188480.44974443706</v>
      </c>
      <c r="T479" s="1">
        <f t="shared" ca="1" si="367"/>
        <v>54439.682385335975</v>
      </c>
      <c r="U479" s="1">
        <f t="shared" ca="1" si="368"/>
        <v>134040.7673591011</v>
      </c>
      <c r="X479" s="33">
        <f t="shared" ca="1" si="340"/>
        <v>0</v>
      </c>
      <c r="Y479" s="33">
        <f t="shared" ca="1" si="341"/>
        <v>1</v>
      </c>
      <c r="Z479" s="33"/>
      <c r="AA479" s="33"/>
      <c r="AO479" s="33">
        <f t="shared" ca="1" si="342"/>
        <v>0</v>
      </c>
      <c r="AP479" s="33">
        <f t="shared" ca="1" si="343"/>
        <v>0</v>
      </c>
      <c r="AQ479" s="33">
        <f t="shared" ca="1" si="344"/>
        <v>0</v>
      </c>
      <c r="AR479" s="33">
        <f t="shared" ca="1" si="345"/>
        <v>0</v>
      </c>
      <c r="AS479" s="33">
        <f t="shared" ca="1" si="346"/>
        <v>0</v>
      </c>
      <c r="AT479" s="34">
        <f t="shared" ca="1" si="347"/>
        <v>0</v>
      </c>
      <c r="AU479" s="33"/>
      <c r="AV479" s="1"/>
      <c r="AW479" s="1"/>
      <c r="AX479" s="1"/>
      <c r="AY479" s="1"/>
      <c r="AZ479" s="1"/>
      <c r="BD479" s="34">
        <f ca="1">Table1[[#This Row],[Car Value]]/Table1[[#This Row],[Cars]]</f>
        <v>4227.6896121853943</v>
      </c>
      <c r="BG479" s="34">
        <f t="shared" ca="1" si="348"/>
        <v>0</v>
      </c>
      <c r="BN479" s="16">
        <f ca="1">Table1[[#This Row],[Mortage Value]]/Table1[[#This Row],[Value of House]]</f>
        <v>0.27898146794520451</v>
      </c>
      <c r="BO479" s="1">
        <f t="shared" ca="1" si="339"/>
        <v>0</v>
      </c>
      <c r="BP479" s="1"/>
      <c r="BS479" s="33">
        <f t="shared" ca="1" si="357"/>
        <v>0</v>
      </c>
      <c r="BT479" s="33">
        <f t="shared" ca="1" si="358"/>
        <v>0</v>
      </c>
      <c r="BU479" s="33">
        <f t="shared" ca="1" si="359"/>
        <v>0</v>
      </c>
      <c r="BV479" s="33">
        <f t="shared" ca="1" si="369"/>
        <v>0</v>
      </c>
      <c r="BW479" s="33">
        <f t="shared" ca="1" si="360"/>
        <v>0</v>
      </c>
      <c r="BX479" s="33">
        <f t="shared" ca="1" si="361"/>
        <v>15996</v>
      </c>
      <c r="BZ479" s="33">
        <f t="shared" ca="1" si="349"/>
        <v>0</v>
      </c>
      <c r="CA479" s="33">
        <f t="shared" ca="1" si="350"/>
        <v>0</v>
      </c>
      <c r="CB479" s="33">
        <f t="shared" ca="1" si="351"/>
        <v>0</v>
      </c>
      <c r="CC479" s="33">
        <f t="shared" ca="1" si="352"/>
        <v>0</v>
      </c>
      <c r="CD479" s="33">
        <f t="shared" ca="1" si="353"/>
        <v>0</v>
      </c>
      <c r="CE479" s="34">
        <f t="shared" ca="1" si="354"/>
        <v>0</v>
      </c>
      <c r="CG479" s="33">
        <f t="shared" ca="1" si="356"/>
        <v>1</v>
      </c>
      <c r="CH479" s="7"/>
      <c r="CJ479" s="34">
        <f t="shared" ca="1" si="355"/>
        <v>42</v>
      </c>
    </row>
    <row r="480" spans="1:88" x14ac:dyDescent="0.25">
      <c r="A480" s="1">
        <f t="shared" ca="1" si="326"/>
        <v>1</v>
      </c>
      <c r="B480" s="1" t="str">
        <f t="shared" ca="1" si="327"/>
        <v>Men</v>
      </c>
      <c r="C480" s="1">
        <f t="shared" ca="1" si="328"/>
        <v>28</v>
      </c>
      <c r="D480" s="1">
        <f t="shared" ca="1" si="329"/>
        <v>5</v>
      </c>
      <c r="E480" s="1" t="str">
        <f t="shared" ca="1" si="330"/>
        <v xml:space="preserve">General work </v>
      </c>
      <c r="F480" s="1">
        <f t="shared" ca="1" si="331"/>
        <v>6</v>
      </c>
      <c r="G480" s="1" t="str">
        <f t="shared" ca="1" si="332"/>
        <v>Architech</v>
      </c>
      <c r="H480" s="1">
        <f t="shared" ca="1" si="333"/>
        <v>4</v>
      </c>
      <c r="I480" s="1">
        <f t="shared" ca="1" si="325"/>
        <v>2</v>
      </c>
      <c r="J480" s="1">
        <f t="shared" ca="1" si="334"/>
        <v>26288</v>
      </c>
      <c r="K480" s="1">
        <f t="shared" ca="1" si="335"/>
        <v>7</v>
      </c>
      <c r="L480" s="1" t="str">
        <f t="shared" ca="1" si="336"/>
        <v>Tank Road</v>
      </c>
      <c r="M480" s="1">
        <f t="shared" ca="1" si="362"/>
        <v>131440</v>
      </c>
      <c r="N480" s="1">
        <f t="shared" ca="1" si="337"/>
        <v>83719.57450161103</v>
      </c>
      <c r="O480" s="1">
        <f t="shared" ca="1" si="363"/>
        <v>11275.177095745206</v>
      </c>
      <c r="P480" s="1">
        <f t="shared" ca="1" si="338"/>
        <v>6783</v>
      </c>
      <c r="Q480" s="1">
        <f t="shared" ca="1" si="364"/>
        <v>16566.063897434349</v>
      </c>
      <c r="R480">
        <f t="shared" ca="1" si="365"/>
        <v>24205.913174640777</v>
      </c>
      <c r="S480" s="1">
        <f t="shared" ca="1" si="366"/>
        <v>166921.09027038596</v>
      </c>
      <c r="T480" s="1">
        <f t="shared" ca="1" si="367"/>
        <v>107068.63839904538</v>
      </c>
      <c r="U480" s="1">
        <f t="shared" ca="1" si="368"/>
        <v>59852.451871340585</v>
      </c>
      <c r="X480" s="33">
        <f t="shared" ca="1" si="340"/>
        <v>1</v>
      </c>
      <c r="Y480" s="33">
        <f t="shared" ca="1" si="341"/>
        <v>0</v>
      </c>
      <c r="Z480" s="33"/>
      <c r="AA480" s="33"/>
      <c r="AO480" s="33">
        <f t="shared" ca="1" si="342"/>
        <v>0</v>
      </c>
      <c r="AP480" s="33">
        <f t="shared" ca="1" si="343"/>
        <v>1</v>
      </c>
      <c r="AQ480" s="33">
        <f t="shared" ca="1" si="344"/>
        <v>0</v>
      </c>
      <c r="AR480" s="33">
        <f t="shared" ca="1" si="345"/>
        <v>0</v>
      </c>
      <c r="AS480" s="33">
        <f t="shared" ca="1" si="346"/>
        <v>0</v>
      </c>
      <c r="AT480" s="34">
        <f t="shared" ca="1" si="347"/>
        <v>0</v>
      </c>
      <c r="AU480" s="33"/>
      <c r="AV480" s="1"/>
      <c r="AW480" s="1"/>
      <c r="AX480" s="1"/>
      <c r="AY480" s="1"/>
      <c r="AZ480" s="1"/>
      <c r="BD480" s="34">
        <f ca="1">Table1[[#This Row],[Car Value]]/Table1[[#This Row],[Cars]]</f>
        <v>5637.5885478726032</v>
      </c>
      <c r="BG480" s="34">
        <f t="shared" ca="1" si="348"/>
        <v>0</v>
      </c>
      <c r="BN480" s="16">
        <f ca="1">Table1[[#This Row],[Mortage Value]]/Table1[[#This Row],[Value of House]]</f>
        <v>0.63694137630562253</v>
      </c>
      <c r="BO480" s="1">
        <f t="shared" ca="1" si="339"/>
        <v>0</v>
      </c>
      <c r="BP480" s="1"/>
      <c r="BS480" s="33">
        <f t="shared" ca="1" si="357"/>
        <v>0</v>
      </c>
      <c r="BT480" s="33">
        <f t="shared" ca="1" si="358"/>
        <v>0</v>
      </c>
      <c r="BU480" s="33">
        <f t="shared" ca="1" si="359"/>
        <v>0</v>
      </c>
      <c r="BV480" s="33">
        <f t="shared" ca="1" si="369"/>
        <v>24382</v>
      </c>
      <c r="BW480" s="33">
        <f t="shared" ca="1" si="360"/>
        <v>0</v>
      </c>
      <c r="BX480" s="33">
        <f t="shared" ca="1" si="361"/>
        <v>0</v>
      </c>
      <c r="BZ480" s="33">
        <f t="shared" ca="1" si="349"/>
        <v>0</v>
      </c>
      <c r="CA480" s="33">
        <f t="shared" ca="1" si="350"/>
        <v>24382</v>
      </c>
      <c r="CB480" s="33">
        <f t="shared" ca="1" si="351"/>
        <v>0</v>
      </c>
      <c r="CC480" s="33">
        <f t="shared" ca="1" si="352"/>
        <v>0</v>
      </c>
      <c r="CD480" s="33">
        <f t="shared" ca="1" si="353"/>
        <v>0</v>
      </c>
      <c r="CE480" s="34">
        <f t="shared" ca="1" si="354"/>
        <v>0</v>
      </c>
      <c r="CG480" s="33">
        <f t="shared" ca="1" si="356"/>
        <v>1</v>
      </c>
      <c r="CH480" s="7"/>
      <c r="CJ480" s="34">
        <f t="shared" ca="1" si="355"/>
        <v>32</v>
      </c>
    </row>
    <row r="481" spans="1:88" x14ac:dyDescent="0.25">
      <c r="A481" s="1">
        <f t="shared" ca="1" si="326"/>
        <v>2</v>
      </c>
      <c r="B481" s="1" t="str">
        <f t="shared" ca="1" si="327"/>
        <v>Women</v>
      </c>
      <c r="C481" s="1">
        <f t="shared" ca="1" si="328"/>
        <v>33</v>
      </c>
      <c r="D481" s="1">
        <f t="shared" ca="1" si="329"/>
        <v>6</v>
      </c>
      <c r="E481" s="1" t="str">
        <f t="shared" ca="1" si="330"/>
        <v>Architecture</v>
      </c>
      <c r="F481" s="1">
        <f t="shared" ca="1" si="331"/>
        <v>6</v>
      </c>
      <c r="G481" s="1" t="str">
        <f t="shared" ca="1" si="332"/>
        <v>Architech</v>
      </c>
      <c r="H481" s="1">
        <f t="shared" ca="1" si="333"/>
        <v>4</v>
      </c>
      <c r="I481" s="1">
        <f t="shared" ca="1" si="325"/>
        <v>2</v>
      </c>
      <c r="J481" s="1">
        <f t="shared" ca="1" si="334"/>
        <v>29675</v>
      </c>
      <c r="K481" s="1">
        <f t="shared" ca="1" si="335"/>
        <v>5</v>
      </c>
      <c r="L481" s="1" t="str">
        <f t="shared" ca="1" si="336"/>
        <v>Shivaji Talao</v>
      </c>
      <c r="M481" s="1">
        <f t="shared" ca="1" si="362"/>
        <v>148375</v>
      </c>
      <c r="N481" s="1">
        <f t="shared" ca="1" si="337"/>
        <v>2973.2576228684284</v>
      </c>
      <c r="O481" s="1">
        <f t="shared" ca="1" si="363"/>
        <v>40737.217516865589</v>
      </c>
      <c r="P481" s="1">
        <f t="shared" ca="1" si="338"/>
        <v>19138</v>
      </c>
      <c r="Q481" s="1">
        <f t="shared" ca="1" si="364"/>
        <v>53900.130361171257</v>
      </c>
      <c r="R481">
        <f t="shared" ca="1" si="365"/>
        <v>1548.461194150635</v>
      </c>
      <c r="S481" s="1">
        <f t="shared" ca="1" si="366"/>
        <v>190660.67871101623</v>
      </c>
      <c r="T481" s="1">
        <f t="shared" ca="1" si="367"/>
        <v>76011.387984039684</v>
      </c>
      <c r="U481" s="1">
        <f t="shared" ca="1" si="368"/>
        <v>114649.29072697654</v>
      </c>
      <c r="X481" s="33">
        <f t="shared" ca="1" si="340"/>
        <v>1</v>
      </c>
      <c r="Y481" s="33">
        <f t="shared" ca="1" si="341"/>
        <v>0</v>
      </c>
      <c r="Z481" s="33"/>
      <c r="AA481" s="33"/>
      <c r="AO481" s="33">
        <f t="shared" ca="1" si="342"/>
        <v>0</v>
      </c>
      <c r="AP481" s="33">
        <f t="shared" ca="1" si="343"/>
        <v>0</v>
      </c>
      <c r="AQ481" s="33">
        <f t="shared" ca="1" si="344"/>
        <v>0</v>
      </c>
      <c r="AR481" s="33">
        <f t="shared" ca="1" si="345"/>
        <v>0</v>
      </c>
      <c r="AS481" s="33">
        <f t="shared" ca="1" si="346"/>
        <v>0</v>
      </c>
      <c r="AT481" s="34">
        <f t="shared" ca="1" si="347"/>
        <v>0</v>
      </c>
      <c r="AU481" s="33"/>
      <c r="AV481" s="1"/>
      <c r="AW481" s="1"/>
      <c r="AX481" s="1"/>
      <c r="AY481" s="1"/>
      <c r="AZ481" s="1"/>
      <c r="BD481" s="34">
        <f ca="1">Table1[[#This Row],[Car Value]]/Table1[[#This Row],[Cars]]</f>
        <v>20368.608758432794</v>
      </c>
      <c r="BG481" s="34">
        <f t="shared" ca="1" si="348"/>
        <v>0</v>
      </c>
      <c r="BN481" s="16">
        <f ca="1">Table1[[#This Row],[Mortage Value]]/Table1[[#This Row],[Value of House]]</f>
        <v>2.0038804534917798E-2</v>
      </c>
      <c r="BO481" s="1">
        <f t="shared" ca="1" si="339"/>
        <v>1</v>
      </c>
      <c r="BP481" s="1"/>
      <c r="BS481" s="33">
        <f t="shared" ca="1" si="357"/>
        <v>0</v>
      </c>
      <c r="BT481" s="33">
        <f t="shared" ca="1" si="358"/>
        <v>26288</v>
      </c>
      <c r="BU481" s="33">
        <f t="shared" ca="1" si="359"/>
        <v>0</v>
      </c>
      <c r="BV481" s="33">
        <f t="shared" ca="1" si="369"/>
        <v>0</v>
      </c>
      <c r="BW481" s="33">
        <f t="shared" ca="1" si="360"/>
        <v>0</v>
      </c>
      <c r="BX481" s="33">
        <f t="shared" ca="1" si="361"/>
        <v>0</v>
      </c>
      <c r="BZ481" s="33">
        <f t="shared" ca="1" si="349"/>
        <v>0</v>
      </c>
      <c r="CA481" s="33">
        <f t="shared" ca="1" si="350"/>
        <v>0</v>
      </c>
      <c r="CB481" s="33">
        <f t="shared" ca="1" si="351"/>
        <v>0</v>
      </c>
      <c r="CC481" s="33">
        <f t="shared" ca="1" si="352"/>
        <v>0</v>
      </c>
      <c r="CD481" s="33">
        <f t="shared" ca="1" si="353"/>
        <v>0</v>
      </c>
      <c r="CE481" s="34">
        <f t="shared" ca="1" si="354"/>
        <v>0</v>
      </c>
      <c r="CG481" s="33">
        <f t="shared" ca="1" si="356"/>
        <v>1</v>
      </c>
      <c r="CH481" s="7"/>
      <c r="CJ481" s="34">
        <f t="shared" ca="1" si="355"/>
        <v>45</v>
      </c>
    </row>
    <row r="482" spans="1:88" x14ac:dyDescent="0.25">
      <c r="A482" s="1">
        <f t="shared" ca="1" si="326"/>
        <v>2</v>
      </c>
      <c r="B482" s="1" t="str">
        <f t="shared" ca="1" si="327"/>
        <v>Women</v>
      </c>
      <c r="C482" s="1">
        <f t="shared" ca="1" si="328"/>
        <v>35</v>
      </c>
      <c r="D482" s="1">
        <f t="shared" ca="1" si="329"/>
        <v>6</v>
      </c>
      <c r="E482" s="1" t="str">
        <f t="shared" ca="1" si="330"/>
        <v>Architecture</v>
      </c>
      <c r="F482" s="1">
        <f t="shared" ca="1" si="331"/>
        <v>2</v>
      </c>
      <c r="G482" s="1" t="str">
        <f t="shared" ca="1" si="332"/>
        <v>Civil Engineering</v>
      </c>
      <c r="H482" s="1">
        <f t="shared" ca="1" si="333"/>
        <v>0</v>
      </c>
      <c r="I482" s="1">
        <f t="shared" ca="1" si="325"/>
        <v>1</v>
      </c>
      <c r="J482" s="1">
        <f t="shared" ca="1" si="334"/>
        <v>27281</v>
      </c>
      <c r="K482" s="1">
        <f t="shared" ca="1" si="335"/>
        <v>2</v>
      </c>
      <c r="L482" s="1" t="str">
        <f t="shared" ca="1" si="336"/>
        <v>Tembhipada Road</v>
      </c>
      <c r="M482" s="1">
        <f t="shared" ca="1" si="362"/>
        <v>81843</v>
      </c>
      <c r="N482" s="1">
        <f t="shared" ca="1" si="337"/>
        <v>34140.483085973909</v>
      </c>
      <c r="O482" s="1">
        <f t="shared" ca="1" si="363"/>
        <v>24583.085892975447</v>
      </c>
      <c r="P482" s="1">
        <f t="shared" ca="1" si="338"/>
        <v>942</v>
      </c>
      <c r="Q482" s="1">
        <f t="shared" ca="1" si="364"/>
        <v>16825.591053669756</v>
      </c>
      <c r="R482">
        <f t="shared" ca="1" si="365"/>
        <v>17569.092225230404</v>
      </c>
      <c r="S482" s="1">
        <f t="shared" ca="1" si="366"/>
        <v>123995.17811820585</v>
      </c>
      <c r="T482" s="1">
        <f t="shared" ca="1" si="367"/>
        <v>51908.074139643664</v>
      </c>
      <c r="U482" s="1">
        <f t="shared" ca="1" si="368"/>
        <v>72087.103978562183</v>
      </c>
      <c r="X482" s="33">
        <f t="shared" ca="1" si="340"/>
        <v>0</v>
      </c>
      <c r="Y482" s="33">
        <f t="shared" ca="1" si="341"/>
        <v>1</v>
      </c>
      <c r="Z482" s="33"/>
      <c r="AA482" s="33"/>
      <c r="AO482" s="33">
        <f t="shared" ca="1" si="342"/>
        <v>0</v>
      </c>
      <c r="AP482" s="33">
        <f t="shared" ca="1" si="343"/>
        <v>0</v>
      </c>
      <c r="AQ482" s="33">
        <f t="shared" ca="1" si="344"/>
        <v>0</v>
      </c>
      <c r="AR482" s="33">
        <f t="shared" ca="1" si="345"/>
        <v>0</v>
      </c>
      <c r="AS482" s="33">
        <f t="shared" ca="1" si="346"/>
        <v>1</v>
      </c>
      <c r="AT482" s="34">
        <f t="shared" ca="1" si="347"/>
        <v>0</v>
      </c>
      <c r="AU482" s="33"/>
      <c r="AV482" s="1"/>
      <c r="AW482" s="1"/>
      <c r="AX482" s="1"/>
      <c r="AY482" s="1"/>
      <c r="AZ482" s="1"/>
      <c r="BD482" s="34">
        <f ca="1">Table1[[#This Row],[Car Value]]/Table1[[#This Row],[Cars]]</f>
        <v>24583.085892975447</v>
      </c>
      <c r="BG482" s="34">
        <f t="shared" ca="1" si="348"/>
        <v>0</v>
      </c>
      <c r="BN482" s="16">
        <f ca="1">Table1[[#This Row],[Mortage Value]]/Table1[[#This Row],[Value of House]]</f>
        <v>0.41714603675297712</v>
      </c>
      <c r="BO482" s="1">
        <f t="shared" ca="1" si="339"/>
        <v>0</v>
      </c>
      <c r="BP482" s="1"/>
      <c r="BS482" s="33">
        <f t="shared" ca="1" si="357"/>
        <v>0</v>
      </c>
      <c r="BT482" s="33">
        <f t="shared" ca="1" si="358"/>
        <v>0</v>
      </c>
      <c r="BU482" s="33">
        <f t="shared" ca="1" si="359"/>
        <v>29675</v>
      </c>
      <c r="BV482" s="33">
        <f t="shared" ca="1" si="369"/>
        <v>0</v>
      </c>
      <c r="BW482" s="33">
        <f t="shared" ca="1" si="360"/>
        <v>0</v>
      </c>
      <c r="BX482" s="33">
        <f t="shared" ca="1" si="361"/>
        <v>0</v>
      </c>
      <c r="BZ482" s="33">
        <f t="shared" ca="1" si="349"/>
        <v>0</v>
      </c>
      <c r="CA482" s="33">
        <f t="shared" ca="1" si="350"/>
        <v>0</v>
      </c>
      <c r="CB482" s="33">
        <f t="shared" ca="1" si="351"/>
        <v>0</v>
      </c>
      <c r="CC482" s="33">
        <f t="shared" ca="1" si="352"/>
        <v>0</v>
      </c>
      <c r="CD482" s="33">
        <f t="shared" ca="1" si="353"/>
        <v>29675</v>
      </c>
      <c r="CE482" s="34">
        <f t="shared" ca="1" si="354"/>
        <v>0</v>
      </c>
      <c r="CG482" s="33">
        <f t="shared" ca="1" si="356"/>
        <v>1</v>
      </c>
      <c r="CH482" s="7"/>
      <c r="CJ482" s="34">
        <f t="shared" ca="1" si="355"/>
        <v>28</v>
      </c>
    </row>
    <row r="483" spans="1:88" x14ac:dyDescent="0.25">
      <c r="A483" s="1">
        <f t="shared" ca="1" si="326"/>
        <v>2</v>
      </c>
      <c r="B483" s="1" t="str">
        <f t="shared" ca="1" si="327"/>
        <v>Women</v>
      </c>
      <c r="C483" s="1">
        <f t="shared" ca="1" si="328"/>
        <v>38</v>
      </c>
      <c r="D483" s="1">
        <f t="shared" ca="1" si="329"/>
        <v>2</v>
      </c>
      <c r="E483" s="1" t="str">
        <f t="shared" ca="1" si="330"/>
        <v>Construction</v>
      </c>
      <c r="F483" s="1">
        <f t="shared" ca="1" si="331"/>
        <v>6</v>
      </c>
      <c r="G483" s="1" t="str">
        <f t="shared" ca="1" si="332"/>
        <v>Architech</v>
      </c>
      <c r="H483" s="1">
        <f t="shared" ca="1" si="333"/>
        <v>0</v>
      </c>
      <c r="I483" s="1">
        <f t="shared" ca="1" si="325"/>
        <v>1</v>
      </c>
      <c r="J483" s="1">
        <f t="shared" ca="1" si="334"/>
        <v>34918</v>
      </c>
      <c r="K483" s="1">
        <f t="shared" ca="1" si="335"/>
        <v>3</v>
      </c>
      <c r="L483" s="1" t="str">
        <f t="shared" ca="1" si="336"/>
        <v>Nardas Nagar</v>
      </c>
      <c r="M483" s="1">
        <f t="shared" ca="1" si="362"/>
        <v>174590</v>
      </c>
      <c r="N483" s="1">
        <f t="shared" ca="1" si="337"/>
        <v>110072.09606935707</v>
      </c>
      <c r="O483" s="1">
        <f t="shared" ca="1" si="363"/>
        <v>4944.3573030691405</v>
      </c>
      <c r="P483" s="1">
        <f t="shared" ca="1" si="338"/>
        <v>989</v>
      </c>
      <c r="Q483" s="1">
        <f t="shared" ca="1" si="364"/>
        <v>42289.155721906471</v>
      </c>
      <c r="R483">
        <f t="shared" ca="1" si="365"/>
        <v>29733.536087571134</v>
      </c>
      <c r="S483" s="1">
        <f t="shared" ca="1" si="366"/>
        <v>209267.89339064027</v>
      </c>
      <c r="T483" s="1">
        <f t="shared" ca="1" si="367"/>
        <v>153350.25179126352</v>
      </c>
      <c r="U483" s="1">
        <f t="shared" ca="1" si="368"/>
        <v>55917.641599376744</v>
      </c>
      <c r="X483" s="33">
        <f t="shared" ca="1" si="340"/>
        <v>0</v>
      </c>
      <c r="Y483" s="33">
        <f t="shared" ca="1" si="341"/>
        <v>1</v>
      </c>
      <c r="Z483" s="33"/>
      <c r="AA483" s="33"/>
      <c r="AO483" s="33">
        <f t="shared" ca="1" si="342"/>
        <v>0</v>
      </c>
      <c r="AP483" s="33">
        <f t="shared" ca="1" si="343"/>
        <v>0</v>
      </c>
      <c r="AQ483" s="33">
        <f t="shared" ca="1" si="344"/>
        <v>0</v>
      </c>
      <c r="AR483" s="33">
        <f t="shared" ca="1" si="345"/>
        <v>0</v>
      </c>
      <c r="AS483" s="33">
        <f t="shared" ca="1" si="346"/>
        <v>1</v>
      </c>
      <c r="AT483" s="34">
        <f t="shared" ca="1" si="347"/>
        <v>0</v>
      </c>
      <c r="AU483" s="33"/>
      <c r="AV483" s="1"/>
      <c r="AW483" s="1"/>
      <c r="AX483" s="1"/>
      <c r="AY483" s="1"/>
      <c r="AZ483" s="1"/>
      <c r="BD483" s="34">
        <f ca="1">Table1[[#This Row],[Car Value]]/Table1[[#This Row],[Cars]]</f>
        <v>4944.3573030691405</v>
      </c>
      <c r="BG483" s="34">
        <f t="shared" ca="1" si="348"/>
        <v>0</v>
      </c>
      <c r="BN483" s="16">
        <f ca="1">Table1[[#This Row],[Mortage Value]]/Table1[[#This Row],[Value of House]]</f>
        <v>0.63046048496109208</v>
      </c>
      <c r="BO483" s="1">
        <f t="shared" ca="1" si="339"/>
        <v>0</v>
      </c>
      <c r="BP483" s="1"/>
      <c r="BS483" s="33">
        <f t="shared" ca="1" si="357"/>
        <v>0</v>
      </c>
      <c r="BT483" s="33">
        <f t="shared" ca="1" si="358"/>
        <v>0</v>
      </c>
      <c r="BU483" s="33">
        <f t="shared" ca="1" si="359"/>
        <v>0</v>
      </c>
      <c r="BV483" s="33">
        <f t="shared" ca="1" si="369"/>
        <v>0</v>
      </c>
      <c r="BW483" s="33">
        <f t="shared" ca="1" si="360"/>
        <v>0</v>
      </c>
      <c r="BX483" s="33">
        <f t="shared" ca="1" si="361"/>
        <v>0</v>
      </c>
      <c r="BZ483" s="33">
        <f t="shared" ca="1" si="349"/>
        <v>0</v>
      </c>
      <c r="CA483" s="33">
        <f t="shared" ca="1" si="350"/>
        <v>0</v>
      </c>
      <c r="CB483" s="33">
        <f t="shared" ca="1" si="351"/>
        <v>0</v>
      </c>
      <c r="CC483" s="33">
        <f t="shared" ca="1" si="352"/>
        <v>0</v>
      </c>
      <c r="CD483" s="33">
        <f t="shared" ca="1" si="353"/>
        <v>27281</v>
      </c>
      <c r="CE483" s="34">
        <f t="shared" ca="1" si="354"/>
        <v>0</v>
      </c>
      <c r="CG483" s="33">
        <f t="shared" ca="1" si="356"/>
        <v>1</v>
      </c>
      <c r="CH483" s="7"/>
      <c r="CJ483" s="34">
        <f t="shared" ca="1" si="355"/>
        <v>33</v>
      </c>
    </row>
    <row r="484" spans="1:88" x14ac:dyDescent="0.25">
      <c r="A484" s="1">
        <f t="shared" ca="1" si="326"/>
        <v>1</v>
      </c>
      <c r="B484" s="1" t="str">
        <f t="shared" ca="1" si="327"/>
        <v>Men</v>
      </c>
      <c r="C484" s="1">
        <f t="shared" ca="1" si="328"/>
        <v>32</v>
      </c>
      <c r="D484" s="1">
        <f t="shared" ca="1" si="329"/>
        <v>2</v>
      </c>
      <c r="E484" s="1" t="str">
        <f t="shared" ca="1" si="330"/>
        <v>Construction</v>
      </c>
      <c r="F484" s="1">
        <f t="shared" ca="1" si="331"/>
        <v>2</v>
      </c>
      <c r="G484" s="1" t="str">
        <f t="shared" ca="1" si="332"/>
        <v>Civil Engineering</v>
      </c>
      <c r="H484" s="1">
        <f t="shared" ca="1" si="333"/>
        <v>4</v>
      </c>
      <c r="I484" s="1">
        <f t="shared" ca="1" si="325"/>
        <v>1</v>
      </c>
      <c r="J484" s="1">
        <f t="shared" ca="1" si="334"/>
        <v>30266</v>
      </c>
      <c r="K484" s="1">
        <f t="shared" ca="1" si="335"/>
        <v>2</v>
      </c>
      <c r="L484" s="1" t="str">
        <f t="shared" ca="1" si="336"/>
        <v>Tembhipada Road</v>
      </c>
      <c r="M484" s="1">
        <f t="shared" ca="1" si="362"/>
        <v>90798</v>
      </c>
      <c r="N484" s="1">
        <f t="shared" ca="1" si="337"/>
        <v>12282.704944863292</v>
      </c>
      <c r="O484" s="1">
        <f t="shared" ca="1" si="363"/>
        <v>21954.317684426635</v>
      </c>
      <c r="P484" s="1">
        <f t="shared" ca="1" si="338"/>
        <v>13492</v>
      </c>
      <c r="Q484" s="1">
        <f t="shared" ca="1" si="364"/>
        <v>20853.78535064204</v>
      </c>
      <c r="R484">
        <f t="shared" ca="1" si="365"/>
        <v>22838.304320483981</v>
      </c>
      <c r="S484" s="1">
        <f t="shared" ca="1" si="366"/>
        <v>135590.62200491063</v>
      </c>
      <c r="T484" s="1">
        <f t="shared" ca="1" si="367"/>
        <v>46628.490295505326</v>
      </c>
      <c r="U484" s="1">
        <f t="shared" ca="1" si="368"/>
        <v>88962.131709405308</v>
      </c>
      <c r="X484" s="33">
        <f t="shared" ca="1" si="340"/>
        <v>0</v>
      </c>
      <c r="Y484" s="33">
        <f t="shared" ca="1" si="341"/>
        <v>1</v>
      </c>
      <c r="Z484" s="33"/>
      <c r="AA484" s="33"/>
      <c r="AO484" s="33">
        <f t="shared" ca="1" si="342"/>
        <v>0</v>
      </c>
      <c r="AP484" s="33">
        <f t="shared" ca="1" si="343"/>
        <v>0</v>
      </c>
      <c r="AQ484" s="33">
        <f t="shared" ca="1" si="344"/>
        <v>0</v>
      </c>
      <c r="AR484" s="33">
        <f t="shared" ca="1" si="345"/>
        <v>1</v>
      </c>
      <c r="AS484" s="33">
        <f t="shared" ca="1" si="346"/>
        <v>0</v>
      </c>
      <c r="AT484" s="34">
        <f t="shared" ca="1" si="347"/>
        <v>0</v>
      </c>
      <c r="AU484" s="33"/>
      <c r="AV484" s="1"/>
      <c r="AW484" s="1"/>
      <c r="AX484" s="1"/>
      <c r="AY484" s="1"/>
      <c r="AZ484" s="1"/>
      <c r="BD484" s="34">
        <f ca="1">Table1[[#This Row],[Car Value]]/Table1[[#This Row],[Cars]]</f>
        <v>21954.317684426635</v>
      </c>
      <c r="BG484" s="34">
        <f t="shared" ca="1" si="348"/>
        <v>0</v>
      </c>
      <c r="BN484" s="16">
        <f ca="1">Table1[[#This Row],[Mortage Value]]/Table1[[#This Row],[Value of House]]</f>
        <v>0.13527506051744853</v>
      </c>
      <c r="BO484" s="1">
        <f t="shared" ca="1" si="339"/>
        <v>1</v>
      </c>
      <c r="BP484" s="1"/>
      <c r="BS484" s="33">
        <f t="shared" ca="1" si="357"/>
        <v>0</v>
      </c>
      <c r="BT484" s="33">
        <f t="shared" ca="1" si="358"/>
        <v>0</v>
      </c>
      <c r="BU484" s="33">
        <f t="shared" ca="1" si="359"/>
        <v>0</v>
      </c>
      <c r="BV484" s="33">
        <f t="shared" ca="1" si="369"/>
        <v>0</v>
      </c>
      <c r="BW484" s="33">
        <f t="shared" ca="1" si="360"/>
        <v>0</v>
      </c>
      <c r="BX484" s="33">
        <f t="shared" ca="1" si="361"/>
        <v>34918</v>
      </c>
      <c r="BZ484" s="33">
        <f t="shared" ca="1" si="349"/>
        <v>0</v>
      </c>
      <c r="CA484" s="33">
        <f t="shared" ca="1" si="350"/>
        <v>0</v>
      </c>
      <c r="CB484" s="33">
        <f t="shared" ca="1" si="351"/>
        <v>0</v>
      </c>
      <c r="CC484" s="33">
        <f t="shared" ca="1" si="352"/>
        <v>34918</v>
      </c>
      <c r="CD484" s="33">
        <f t="shared" ca="1" si="353"/>
        <v>0</v>
      </c>
      <c r="CE484" s="34">
        <f t="shared" ca="1" si="354"/>
        <v>0</v>
      </c>
      <c r="CG484" s="33">
        <f t="shared" ca="1" si="356"/>
        <v>1</v>
      </c>
      <c r="CH484" s="7"/>
      <c r="CJ484" s="34">
        <f t="shared" ca="1" si="355"/>
        <v>35</v>
      </c>
    </row>
    <row r="485" spans="1:88" x14ac:dyDescent="0.25">
      <c r="A485" s="1">
        <f t="shared" ca="1" si="326"/>
        <v>2</v>
      </c>
      <c r="B485" s="1" t="str">
        <f t="shared" ca="1" si="327"/>
        <v>Women</v>
      </c>
      <c r="C485" s="1">
        <f t="shared" ca="1" si="328"/>
        <v>32</v>
      </c>
      <c r="D485" s="1">
        <f t="shared" ca="1" si="329"/>
        <v>1</v>
      </c>
      <c r="E485" s="1" t="str">
        <f t="shared" ca="1" si="330"/>
        <v>Health</v>
      </c>
      <c r="F485" s="1">
        <f t="shared" ca="1" si="331"/>
        <v>2</v>
      </c>
      <c r="G485" s="1" t="str">
        <f t="shared" ca="1" si="332"/>
        <v>Civil Engineering</v>
      </c>
      <c r="H485" s="1">
        <f t="shared" ca="1" si="333"/>
        <v>4</v>
      </c>
      <c r="I485" s="1">
        <f t="shared" ca="1" si="325"/>
        <v>1</v>
      </c>
      <c r="J485" s="1">
        <f t="shared" ca="1" si="334"/>
        <v>25484</v>
      </c>
      <c r="K485" s="1">
        <f t="shared" ca="1" si="335"/>
        <v>6</v>
      </c>
      <c r="L485" s="1" t="str">
        <f t="shared" ca="1" si="336"/>
        <v>Bhandup Station road</v>
      </c>
      <c r="M485" s="1">
        <f t="shared" ca="1" si="362"/>
        <v>76452</v>
      </c>
      <c r="N485" s="1">
        <f t="shared" ca="1" si="337"/>
        <v>67662.286336865305</v>
      </c>
      <c r="O485" s="1">
        <f t="shared" ca="1" si="363"/>
        <v>1351.938628126112</v>
      </c>
      <c r="P485" s="1">
        <f t="shared" ca="1" si="338"/>
        <v>135</v>
      </c>
      <c r="Q485" s="1">
        <f t="shared" ca="1" si="364"/>
        <v>9963.8183566335592</v>
      </c>
      <c r="R485">
        <f t="shared" ca="1" si="365"/>
        <v>12095.200533787298</v>
      </c>
      <c r="S485" s="1">
        <f t="shared" ca="1" si="366"/>
        <v>89899.139161913408</v>
      </c>
      <c r="T485" s="1">
        <f t="shared" ca="1" si="367"/>
        <v>77761.10469349887</v>
      </c>
      <c r="U485" s="1">
        <f t="shared" ca="1" si="368"/>
        <v>12138.034468414538</v>
      </c>
      <c r="X485" s="33">
        <f t="shared" ca="1" si="340"/>
        <v>1</v>
      </c>
      <c r="Y485" s="33">
        <f t="shared" ca="1" si="341"/>
        <v>0</v>
      </c>
      <c r="Z485" s="33"/>
      <c r="AA485" s="33"/>
      <c r="AO485" s="33">
        <f t="shared" ca="1" si="342"/>
        <v>0</v>
      </c>
      <c r="AP485" s="33">
        <f t="shared" ca="1" si="343"/>
        <v>0</v>
      </c>
      <c r="AQ485" s="33">
        <f t="shared" ca="1" si="344"/>
        <v>0</v>
      </c>
      <c r="AR485" s="33">
        <f t="shared" ca="1" si="345"/>
        <v>1</v>
      </c>
      <c r="AS485" s="33">
        <f t="shared" ca="1" si="346"/>
        <v>0</v>
      </c>
      <c r="AT485" s="34">
        <f t="shared" ca="1" si="347"/>
        <v>0</v>
      </c>
      <c r="AU485" s="33"/>
      <c r="AV485" s="1"/>
      <c r="AW485" s="1"/>
      <c r="AX485" s="1"/>
      <c r="AY485" s="1"/>
      <c r="AZ485" s="1"/>
      <c r="BD485" s="34">
        <f ca="1">Table1[[#This Row],[Car Value]]/Table1[[#This Row],[Cars]]</f>
        <v>1351.938628126112</v>
      </c>
      <c r="BG485" s="34">
        <f t="shared" ca="1" si="348"/>
        <v>0</v>
      </c>
      <c r="BN485" s="16">
        <f ca="1">Table1[[#This Row],[Mortage Value]]/Table1[[#This Row],[Value of House]]</f>
        <v>0.8850296439186065</v>
      </c>
      <c r="BO485" s="1">
        <f t="shared" ca="1" si="339"/>
        <v>0</v>
      </c>
      <c r="BP485" s="1"/>
      <c r="BS485" s="33">
        <f t="shared" ca="1" si="357"/>
        <v>0</v>
      </c>
      <c r="BT485" s="33">
        <f t="shared" ca="1" si="358"/>
        <v>0</v>
      </c>
      <c r="BU485" s="33">
        <f t="shared" ca="1" si="359"/>
        <v>0</v>
      </c>
      <c r="BV485" s="33">
        <f t="shared" ca="1" si="369"/>
        <v>0</v>
      </c>
      <c r="BW485" s="33">
        <f t="shared" ca="1" si="360"/>
        <v>0</v>
      </c>
      <c r="BX485" s="33">
        <f t="shared" ca="1" si="361"/>
        <v>0</v>
      </c>
      <c r="BZ485" s="33">
        <f t="shared" ca="1" si="349"/>
        <v>0</v>
      </c>
      <c r="CA485" s="33">
        <f t="shared" ca="1" si="350"/>
        <v>0</v>
      </c>
      <c r="CB485" s="33">
        <f t="shared" ca="1" si="351"/>
        <v>0</v>
      </c>
      <c r="CC485" s="33">
        <f t="shared" ca="1" si="352"/>
        <v>30266</v>
      </c>
      <c r="CD485" s="33">
        <f t="shared" ca="1" si="353"/>
        <v>0</v>
      </c>
      <c r="CE485" s="34">
        <f t="shared" ca="1" si="354"/>
        <v>0</v>
      </c>
      <c r="CG485" s="33">
        <f t="shared" ca="1" si="356"/>
        <v>1</v>
      </c>
      <c r="CH485" s="7"/>
      <c r="CJ485" s="34">
        <f t="shared" ca="1" si="355"/>
        <v>38</v>
      </c>
    </row>
    <row r="486" spans="1:88" x14ac:dyDescent="0.25">
      <c r="A486" s="1">
        <f t="shared" ca="1" si="326"/>
        <v>1</v>
      </c>
      <c r="B486" s="1" t="str">
        <f t="shared" ca="1" si="327"/>
        <v>Men</v>
      </c>
      <c r="C486" s="1">
        <f t="shared" ca="1" si="328"/>
        <v>33</v>
      </c>
      <c r="D486" s="1">
        <f t="shared" ca="1" si="329"/>
        <v>4</v>
      </c>
      <c r="E486" s="1" t="str">
        <f t="shared" ca="1" si="330"/>
        <v>IT</v>
      </c>
      <c r="F486" s="1">
        <f t="shared" ca="1" si="331"/>
        <v>1</v>
      </c>
      <c r="G486" s="1" t="str">
        <f t="shared" ca="1" si="332"/>
        <v>Doctor</v>
      </c>
      <c r="H486" s="1">
        <f t="shared" ca="1" si="333"/>
        <v>2</v>
      </c>
      <c r="I486" s="1">
        <f t="shared" ca="1" si="325"/>
        <v>2</v>
      </c>
      <c r="J486" s="1">
        <f t="shared" ca="1" si="334"/>
        <v>33241</v>
      </c>
      <c r="K486" s="1">
        <f t="shared" ca="1" si="335"/>
        <v>4</v>
      </c>
      <c r="L486" s="1" t="str">
        <f t="shared" ca="1" si="336"/>
        <v>Sarvoday Nagar</v>
      </c>
      <c r="M486" s="1">
        <f t="shared" ca="1" si="362"/>
        <v>132964</v>
      </c>
      <c r="N486" s="1">
        <f t="shared" ca="1" si="337"/>
        <v>108834.33427726841</v>
      </c>
      <c r="O486" s="1">
        <f t="shared" ca="1" si="363"/>
        <v>58279.565509710992</v>
      </c>
      <c r="P486" s="1">
        <f t="shared" ca="1" si="338"/>
        <v>30713</v>
      </c>
      <c r="Q486" s="1">
        <f t="shared" ca="1" si="364"/>
        <v>29949.100052775542</v>
      </c>
      <c r="R486">
        <f t="shared" ca="1" si="365"/>
        <v>34985.892879398241</v>
      </c>
      <c r="S486" s="1">
        <f t="shared" ca="1" si="366"/>
        <v>226229.45838910923</v>
      </c>
      <c r="T486" s="1">
        <f t="shared" ca="1" si="367"/>
        <v>169496.43433004397</v>
      </c>
      <c r="U486" s="1">
        <f t="shared" ca="1" si="368"/>
        <v>56733.024059065268</v>
      </c>
      <c r="X486" s="33">
        <f t="shared" ca="1" si="340"/>
        <v>0</v>
      </c>
      <c r="Y486" s="33">
        <f t="shared" ca="1" si="341"/>
        <v>1</v>
      </c>
      <c r="Z486" s="33"/>
      <c r="AA486" s="33"/>
      <c r="AO486" s="33">
        <f t="shared" ca="1" si="342"/>
        <v>0</v>
      </c>
      <c r="AP486" s="33">
        <f t="shared" ca="1" si="343"/>
        <v>0</v>
      </c>
      <c r="AQ486" s="33">
        <f t="shared" ca="1" si="344"/>
        <v>1</v>
      </c>
      <c r="AR486" s="33">
        <f t="shared" ca="1" si="345"/>
        <v>0</v>
      </c>
      <c r="AS486" s="33">
        <f t="shared" ca="1" si="346"/>
        <v>0</v>
      </c>
      <c r="AT486" s="34">
        <f t="shared" ca="1" si="347"/>
        <v>0</v>
      </c>
      <c r="AU486" s="33"/>
      <c r="AV486" s="1"/>
      <c r="AW486" s="1"/>
      <c r="AX486" s="1"/>
      <c r="AY486" s="1"/>
      <c r="AZ486" s="1"/>
      <c r="BD486" s="34">
        <f ca="1">Table1[[#This Row],[Car Value]]/Table1[[#This Row],[Cars]]</f>
        <v>29139.782754855496</v>
      </c>
      <c r="BG486" s="34">
        <f t="shared" ca="1" si="348"/>
        <v>0</v>
      </c>
      <c r="BN486" s="16">
        <f ca="1">Table1[[#This Row],[Mortage Value]]/Table1[[#This Row],[Value of House]]</f>
        <v>0.81852482083322109</v>
      </c>
      <c r="BO486" s="1">
        <f t="shared" ca="1" si="339"/>
        <v>0</v>
      </c>
      <c r="BP486" s="1"/>
      <c r="BS486" s="33">
        <f t="shared" ca="1" si="357"/>
        <v>0</v>
      </c>
      <c r="BT486" s="33">
        <f t="shared" ca="1" si="358"/>
        <v>0</v>
      </c>
      <c r="BU486" s="33">
        <f t="shared" ca="1" si="359"/>
        <v>0</v>
      </c>
      <c r="BV486" s="33">
        <f t="shared" ca="1" si="369"/>
        <v>25484</v>
      </c>
      <c r="BW486" s="33">
        <f t="shared" ca="1" si="360"/>
        <v>0</v>
      </c>
      <c r="BX486" s="33">
        <f t="shared" ca="1" si="361"/>
        <v>0</v>
      </c>
      <c r="BZ486" s="33">
        <f t="shared" ca="1" si="349"/>
        <v>0</v>
      </c>
      <c r="CA486" s="33">
        <f t="shared" ca="1" si="350"/>
        <v>0</v>
      </c>
      <c r="CB486" s="33">
        <f t="shared" ca="1" si="351"/>
        <v>25484</v>
      </c>
      <c r="CC486" s="33">
        <f t="shared" ca="1" si="352"/>
        <v>0</v>
      </c>
      <c r="CD486" s="33">
        <f t="shared" ca="1" si="353"/>
        <v>0</v>
      </c>
      <c r="CE486" s="34">
        <f t="shared" ca="1" si="354"/>
        <v>0</v>
      </c>
      <c r="CG486" s="33">
        <f t="shared" ca="1" si="356"/>
        <v>1</v>
      </c>
      <c r="CH486" s="7"/>
      <c r="CJ486" s="34">
        <f t="shared" ca="1" si="355"/>
        <v>32</v>
      </c>
    </row>
    <row r="487" spans="1:88" x14ac:dyDescent="0.25">
      <c r="A487" s="1">
        <f t="shared" ca="1" si="326"/>
        <v>1</v>
      </c>
      <c r="B487" s="1" t="str">
        <f t="shared" ca="1" si="327"/>
        <v>Men</v>
      </c>
      <c r="C487" s="1">
        <f t="shared" ca="1" si="328"/>
        <v>45</v>
      </c>
      <c r="D487" s="1">
        <f t="shared" ca="1" si="329"/>
        <v>1</v>
      </c>
      <c r="E487" s="1" t="str">
        <f t="shared" ca="1" si="330"/>
        <v>Health</v>
      </c>
      <c r="F487" s="1">
        <f t="shared" ca="1" si="331"/>
        <v>5</v>
      </c>
      <c r="G487" s="1" t="str">
        <f t="shared" ca="1" si="332"/>
        <v>Other</v>
      </c>
      <c r="H487" s="1">
        <f t="shared" ca="1" si="333"/>
        <v>0</v>
      </c>
      <c r="I487" s="1">
        <f t="shared" ca="1" si="325"/>
        <v>1</v>
      </c>
      <c r="J487" s="1">
        <f t="shared" ca="1" si="334"/>
        <v>20593</v>
      </c>
      <c r="K487" s="1">
        <f t="shared" ca="1" si="335"/>
        <v>6</v>
      </c>
      <c r="L487" s="1" t="str">
        <f t="shared" ca="1" si="336"/>
        <v>Bhandup Station road</v>
      </c>
      <c r="M487" s="1">
        <f t="shared" ca="1" si="362"/>
        <v>102965</v>
      </c>
      <c r="N487" s="1">
        <f t="shared" ca="1" si="337"/>
        <v>91914.250193723346</v>
      </c>
      <c r="O487" s="1">
        <f t="shared" ca="1" si="363"/>
        <v>7542.8470344728967</v>
      </c>
      <c r="P487" s="1">
        <f t="shared" ca="1" si="338"/>
        <v>2413</v>
      </c>
      <c r="Q487" s="1">
        <f t="shared" ca="1" si="364"/>
        <v>7444.3800574065235</v>
      </c>
      <c r="R487">
        <f t="shared" ca="1" si="365"/>
        <v>20487.743064296392</v>
      </c>
      <c r="S487" s="1">
        <f t="shared" ca="1" si="366"/>
        <v>130995.59009876929</v>
      </c>
      <c r="T487" s="1">
        <f t="shared" ca="1" si="367"/>
        <v>101771.63025112987</v>
      </c>
      <c r="U487" s="1">
        <f t="shared" ca="1" si="368"/>
        <v>29223.959847639417</v>
      </c>
      <c r="X487" s="33">
        <f t="shared" ca="1" si="340"/>
        <v>1</v>
      </c>
      <c r="Y487" s="33">
        <f t="shared" ca="1" si="341"/>
        <v>0</v>
      </c>
      <c r="Z487" s="33"/>
      <c r="AA487" s="33"/>
      <c r="AO487" s="33">
        <f t="shared" ca="1" si="342"/>
        <v>0</v>
      </c>
      <c r="AP487" s="33">
        <f t="shared" ca="1" si="343"/>
        <v>1</v>
      </c>
      <c r="AQ487" s="33">
        <f t="shared" ca="1" si="344"/>
        <v>0</v>
      </c>
      <c r="AR487" s="33">
        <f t="shared" ca="1" si="345"/>
        <v>0</v>
      </c>
      <c r="AS487" s="33">
        <f t="shared" ca="1" si="346"/>
        <v>0</v>
      </c>
      <c r="AT487" s="34">
        <f t="shared" ca="1" si="347"/>
        <v>0</v>
      </c>
      <c r="AU487" s="33"/>
      <c r="AV487" s="1"/>
      <c r="AW487" s="1"/>
      <c r="AX487" s="1"/>
      <c r="AY487" s="1"/>
      <c r="AZ487" s="1"/>
      <c r="BD487" s="34">
        <f ca="1">Table1[[#This Row],[Car Value]]/Table1[[#This Row],[Cars]]</f>
        <v>7542.8470344728967</v>
      </c>
      <c r="BG487" s="34">
        <f t="shared" ca="1" si="348"/>
        <v>0</v>
      </c>
      <c r="BN487" s="16">
        <f ca="1">Table1[[#This Row],[Mortage Value]]/Table1[[#This Row],[Value of House]]</f>
        <v>0.89267469716625403</v>
      </c>
      <c r="BO487" s="1">
        <f t="shared" ca="1" si="339"/>
        <v>0</v>
      </c>
      <c r="BP487" s="1"/>
      <c r="BS487" s="33">
        <f t="shared" ca="1" si="357"/>
        <v>0</v>
      </c>
      <c r="BT487" s="33">
        <f t="shared" ca="1" si="358"/>
        <v>0</v>
      </c>
      <c r="BU487" s="33">
        <f t="shared" ca="1" si="359"/>
        <v>0</v>
      </c>
      <c r="BV487" s="33">
        <f t="shared" ca="1" si="369"/>
        <v>0</v>
      </c>
      <c r="BW487" s="33">
        <f t="shared" ca="1" si="360"/>
        <v>33241</v>
      </c>
      <c r="BX487" s="33">
        <f t="shared" ca="1" si="361"/>
        <v>0</v>
      </c>
      <c r="BZ487" s="33">
        <f t="shared" ca="1" si="349"/>
        <v>0</v>
      </c>
      <c r="CA487" s="33">
        <f t="shared" ca="1" si="350"/>
        <v>33241</v>
      </c>
      <c r="CB487" s="33">
        <f t="shared" ca="1" si="351"/>
        <v>0</v>
      </c>
      <c r="CC487" s="33">
        <f t="shared" ca="1" si="352"/>
        <v>0</v>
      </c>
      <c r="CD487" s="33">
        <f t="shared" ca="1" si="353"/>
        <v>0</v>
      </c>
      <c r="CE487" s="34">
        <f t="shared" ca="1" si="354"/>
        <v>0</v>
      </c>
      <c r="CG487" s="33">
        <f t="shared" ca="1" si="356"/>
        <v>1</v>
      </c>
      <c r="CH487" s="7"/>
      <c r="CJ487" s="34">
        <f t="shared" ca="1" si="355"/>
        <v>32</v>
      </c>
    </row>
    <row r="488" spans="1:88" x14ac:dyDescent="0.25">
      <c r="A488" s="1">
        <f t="shared" ca="1" si="326"/>
        <v>1</v>
      </c>
      <c r="B488" s="1" t="str">
        <f t="shared" ca="1" si="327"/>
        <v>Men</v>
      </c>
      <c r="C488" s="1">
        <f t="shared" ca="1" si="328"/>
        <v>39</v>
      </c>
      <c r="D488" s="1">
        <f t="shared" ca="1" si="329"/>
        <v>3</v>
      </c>
      <c r="E488" s="1" t="str">
        <f t="shared" ca="1" si="330"/>
        <v>Teaching</v>
      </c>
      <c r="F488" s="1">
        <f t="shared" ca="1" si="331"/>
        <v>6</v>
      </c>
      <c r="G488" s="1" t="str">
        <f t="shared" ca="1" si="332"/>
        <v>Architech</v>
      </c>
      <c r="H488" s="1">
        <f t="shared" ca="1" si="333"/>
        <v>4</v>
      </c>
      <c r="I488" s="1">
        <f t="shared" ca="1" si="325"/>
        <v>1</v>
      </c>
      <c r="J488" s="1">
        <f t="shared" ca="1" si="334"/>
        <v>26268</v>
      </c>
      <c r="K488" s="1">
        <f t="shared" ca="1" si="335"/>
        <v>5</v>
      </c>
      <c r="L488" s="1" t="str">
        <f t="shared" ca="1" si="336"/>
        <v>Shivaji Talao</v>
      </c>
      <c r="M488" s="1">
        <f t="shared" ca="1" si="362"/>
        <v>131340</v>
      </c>
      <c r="N488" s="1">
        <f t="shared" ca="1" si="337"/>
        <v>4235.1186974264419</v>
      </c>
      <c r="O488" s="1">
        <f t="shared" ca="1" si="363"/>
        <v>5736.422236512326</v>
      </c>
      <c r="P488" s="1">
        <f t="shared" ca="1" si="338"/>
        <v>4307</v>
      </c>
      <c r="Q488" s="1">
        <f t="shared" ca="1" si="364"/>
        <v>9283.2329879077897</v>
      </c>
      <c r="R488">
        <f t="shared" ca="1" si="365"/>
        <v>20738.193494102412</v>
      </c>
      <c r="S488" s="1">
        <f t="shared" ca="1" si="366"/>
        <v>157814.61573061475</v>
      </c>
      <c r="T488" s="1">
        <f t="shared" ca="1" si="367"/>
        <v>17825.35168533423</v>
      </c>
      <c r="U488" s="1">
        <f t="shared" ca="1" si="368"/>
        <v>139989.26404528052</v>
      </c>
      <c r="X488" s="33">
        <f t="shared" ca="1" si="340"/>
        <v>1</v>
      </c>
      <c r="Y488" s="33">
        <f t="shared" ca="1" si="341"/>
        <v>0</v>
      </c>
      <c r="Z488" s="33"/>
      <c r="AA488" s="33"/>
      <c r="AO488" s="33">
        <f t="shared" ca="1" si="342"/>
        <v>0</v>
      </c>
      <c r="AP488" s="33">
        <f t="shared" ca="1" si="343"/>
        <v>0</v>
      </c>
      <c r="AQ488" s="33">
        <f t="shared" ca="1" si="344"/>
        <v>1</v>
      </c>
      <c r="AR488" s="33">
        <f t="shared" ca="1" si="345"/>
        <v>0</v>
      </c>
      <c r="AS488" s="33">
        <f t="shared" ca="1" si="346"/>
        <v>0</v>
      </c>
      <c r="AT488" s="34">
        <f t="shared" ca="1" si="347"/>
        <v>0</v>
      </c>
      <c r="AU488" s="33"/>
      <c r="AV488" s="1"/>
      <c r="AW488" s="1"/>
      <c r="AX488" s="1"/>
      <c r="AY488" s="1"/>
      <c r="AZ488" s="1"/>
      <c r="BD488" s="34">
        <f ca="1">Table1[[#This Row],[Car Value]]/Table1[[#This Row],[Cars]]</f>
        <v>5736.422236512326</v>
      </c>
      <c r="BG488" s="34">
        <f t="shared" ca="1" si="348"/>
        <v>0</v>
      </c>
      <c r="BN488" s="16">
        <f ca="1">Table1[[#This Row],[Mortage Value]]/Table1[[#This Row],[Value of House]]</f>
        <v>3.2245459855538616E-2</v>
      </c>
      <c r="BO488" s="1">
        <f t="shared" ca="1" si="339"/>
        <v>1</v>
      </c>
      <c r="BP488" s="1"/>
      <c r="BS488" s="33">
        <f t="shared" ca="1" si="357"/>
        <v>0</v>
      </c>
      <c r="BT488" s="33">
        <f t="shared" ca="1" si="358"/>
        <v>0</v>
      </c>
      <c r="BU488" s="33">
        <f t="shared" ca="1" si="359"/>
        <v>0</v>
      </c>
      <c r="BV488" s="33">
        <f t="shared" ca="1" si="369"/>
        <v>20593</v>
      </c>
      <c r="BW488" s="33">
        <f t="shared" ca="1" si="360"/>
        <v>0</v>
      </c>
      <c r="BX488" s="33">
        <f t="shared" ca="1" si="361"/>
        <v>0</v>
      </c>
      <c r="BZ488" s="33">
        <f t="shared" ca="1" si="349"/>
        <v>0</v>
      </c>
      <c r="CA488" s="33">
        <f t="shared" ca="1" si="350"/>
        <v>0</v>
      </c>
      <c r="CB488" s="33">
        <f t="shared" ca="1" si="351"/>
        <v>20593</v>
      </c>
      <c r="CC488" s="33">
        <f t="shared" ca="1" si="352"/>
        <v>0</v>
      </c>
      <c r="CD488" s="33">
        <f t="shared" ca="1" si="353"/>
        <v>0</v>
      </c>
      <c r="CE488" s="34">
        <f t="shared" ca="1" si="354"/>
        <v>0</v>
      </c>
      <c r="CG488" s="33">
        <f t="shared" ca="1" si="356"/>
        <v>1</v>
      </c>
      <c r="CH488" s="7"/>
      <c r="CJ488" s="34">
        <f t="shared" ca="1" si="355"/>
        <v>33</v>
      </c>
    </row>
    <row r="489" spans="1:88" x14ac:dyDescent="0.25">
      <c r="A489" s="1">
        <f t="shared" ca="1" si="326"/>
        <v>1</v>
      </c>
      <c r="B489" s="1" t="str">
        <f t="shared" ca="1" si="327"/>
        <v>Men</v>
      </c>
      <c r="C489" s="1">
        <f t="shared" ca="1" si="328"/>
        <v>29</v>
      </c>
      <c r="D489" s="1">
        <f t="shared" ca="1" si="329"/>
        <v>2</v>
      </c>
      <c r="E489" s="1" t="str">
        <f t="shared" ca="1" si="330"/>
        <v>Construction</v>
      </c>
      <c r="F489" s="1">
        <f t="shared" ca="1" si="331"/>
        <v>1</v>
      </c>
      <c r="G489" s="1" t="str">
        <f t="shared" ca="1" si="332"/>
        <v>Doctor</v>
      </c>
      <c r="H489" s="1">
        <f t="shared" ca="1" si="333"/>
        <v>1</v>
      </c>
      <c r="I489" s="1">
        <f t="shared" ca="1" si="325"/>
        <v>1</v>
      </c>
      <c r="J489" s="1">
        <f t="shared" ca="1" si="334"/>
        <v>15629</v>
      </c>
      <c r="K489" s="1">
        <f t="shared" ca="1" si="335"/>
        <v>5</v>
      </c>
      <c r="L489" s="1" t="str">
        <f t="shared" ca="1" si="336"/>
        <v>Shivaji Talao</v>
      </c>
      <c r="M489" s="1">
        <f t="shared" ca="1" si="362"/>
        <v>46887</v>
      </c>
      <c r="N489" s="1">
        <f t="shared" ca="1" si="337"/>
        <v>325.63282014633091</v>
      </c>
      <c r="O489" s="1">
        <f t="shared" ca="1" si="363"/>
        <v>12236.580672557315</v>
      </c>
      <c r="P489" s="1">
        <f t="shared" ca="1" si="338"/>
        <v>11212</v>
      </c>
      <c r="Q489" s="1">
        <f t="shared" ca="1" si="364"/>
        <v>14581.589274522155</v>
      </c>
      <c r="R489">
        <f t="shared" ca="1" si="365"/>
        <v>3805.7922361188239</v>
      </c>
      <c r="S489" s="1">
        <f t="shared" ca="1" si="366"/>
        <v>62929.372908676138</v>
      </c>
      <c r="T489" s="1">
        <f t="shared" ca="1" si="367"/>
        <v>26119.222094668487</v>
      </c>
      <c r="U489" s="1">
        <f t="shared" ca="1" si="368"/>
        <v>36810.150814007648</v>
      </c>
      <c r="X489" s="33">
        <f t="shared" ca="1" si="340"/>
        <v>1</v>
      </c>
      <c r="Y489" s="33">
        <f t="shared" ca="1" si="341"/>
        <v>0</v>
      </c>
      <c r="Z489" s="33"/>
      <c r="AA489" s="33"/>
      <c r="AO489" s="33">
        <f t="shared" ca="1" si="342"/>
        <v>1</v>
      </c>
      <c r="AP489" s="33">
        <f t="shared" ca="1" si="343"/>
        <v>0</v>
      </c>
      <c r="AQ489" s="33">
        <f t="shared" ca="1" si="344"/>
        <v>0</v>
      </c>
      <c r="AR489" s="33">
        <f t="shared" ca="1" si="345"/>
        <v>0</v>
      </c>
      <c r="AS489" s="33">
        <f t="shared" ca="1" si="346"/>
        <v>0</v>
      </c>
      <c r="AT489" s="34">
        <f t="shared" ca="1" si="347"/>
        <v>0</v>
      </c>
      <c r="AU489" s="33"/>
      <c r="AV489" s="1"/>
      <c r="AW489" s="1"/>
      <c r="AX489" s="1"/>
      <c r="AY489" s="1"/>
      <c r="AZ489" s="1"/>
      <c r="BD489" s="34">
        <f ca="1">Table1[[#This Row],[Car Value]]/Table1[[#This Row],[Cars]]</f>
        <v>12236.580672557315</v>
      </c>
      <c r="BG489" s="34">
        <f t="shared" ca="1" si="348"/>
        <v>0</v>
      </c>
      <c r="BN489" s="16">
        <f ca="1">Table1[[#This Row],[Mortage Value]]/Table1[[#This Row],[Value of House]]</f>
        <v>6.9450555622311283E-3</v>
      </c>
      <c r="BO489" s="1">
        <f t="shared" ca="1" si="339"/>
        <v>1</v>
      </c>
      <c r="BP489" s="1"/>
      <c r="BS489" s="33">
        <f t="shared" ca="1" si="357"/>
        <v>0</v>
      </c>
      <c r="BT489" s="33">
        <f t="shared" ca="1" si="358"/>
        <v>0</v>
      </c>
      <c r="BU489" s="33">
        <f t="shared" ca="1" si="359"/>
        <v>26268</v>
      </c>
      <c r="BV489" s="33">
        <f t="shared" ca="1" si="369"/>
        <v>0</v>
      </c>
      <c r="BW489" s="33">
        <f t="shared" ca="1" si="360"/>
        <v>0</v>
      </c>
      <c r="BX489" s="33">
        <f t="shared" ca="1" si="361"/>
        <v>0</v>
      </c>
      <c r="BZ489" s="33">
        <f t="shared" ca="1" si="349"/>
        <v>26268</v>
      </c>
      <c r="CA489" s="33">
        <f t="shared" ca="1" si="350"/>
        <v>0</v>
      </c>
      <c r="CB489" s="33">
        <f t="shared" ca="1" si="351"/>
        <v>0</v>
      </c>
      <c r="CC489" s="33">
        <f t="shared" ca="1" si="352"/>
        <v>0</v>
      </c>
      <c r="CD489" s="33">
        <f t="shared" ca="1" si="353"/>
        <v>0</v>
      </c>
      <c r="CE489" s="34">
        <f t="shared" ca="1" si="354"/>
        <v>0</v>
      </c>
      <c r="CG489" s="33">
        <f t="shared" ca="1" si="356"/>
        <v>1</v>
      </c>
      <c r="CH489" s="7"/>
      <c r="CJ489" s="34">
        <f t="shared" ca="1" si="355"/>
        <v>45</v>
      </c>
    </row>
    <row r="490" spans="1:88" x14ac:dyDescent="0.25">
      <c r="A490" s="1">
        <f t="shared" ca="1" si="326"/>
        <v>1</v>
      </c>
      <c r="B490" s="1" t="str">
        <f t="shared" ca="1" si="327"/>
        <v>Men</v>
      </c>
      <c r="C490" s="1">
        <f t="shared" ca="1" si="328"/>
        <v>26</v>
      </c>
      <c r="D490" s="1">
        <f t="shared" ca="1" si="329"/>
        <v>2</v>
      </c>
      <c r="E490" s="1" t="str">
        <f t="shared" ca="1" si="330"/>
        <v>Construction</v>
      </c>
      <c r="F490" s="1">
        <f t="shared" ca="1" si="331"/>
        <v>5</v>
      </c>
      <c r="G490" s="1" t="str">
        <f t="shared" ca="1" si="332"/>
        <v>Other</v>
      </c>
      <c r="H490" s="1">
        <f t="shared" ca="1" si="333"/>
        <v>3</v>
      </c>
      <c r="I490" s="1">
        <f t="shared" ca="1" si="325"/>
        <v>2</v>
      </c>
      <c r="J490" s="1">
        <f t="shared" ca="1" si="334"/>
        <v>20366</v>
      </c>
      <c r="K490" s="1">
        <f t="shared" ca="1" si="335"/>
        <v>4</v>
      </c>
      <c r="L490" s="1" t="str">
        <f t="shared" ca="1" si="336"/>
        <v>Sarvoday Nagar</v>
      </c>
      <c r="M490" s="1">
        <f t="shared" ca="1" si="362"/>
        <v>81464</v>
      </c>
      <c r="N490" s="1">
        <f t="shared" ca="1" si="337"/>
        <v>61327.52164319202</v>
      </c>
      <c r="O490" s="1">
        <f t="shared" ca="1" si="363"/>
        <v>9526.1787936821838</v>
      </c>
      <c r="P490" s="1">
        <f t="shared" ca="1" si="338"/>
        <v>2145</v>
      </c>
      <c r="Q490" s="1">
        <f t="shared" ca="1" si="364"/>
        <v>35899.121915842799</v>
      </c>
      <c r="R490">
        <f t="shared" ca="1" si="365"/>
        <v>23232.619822355224</v>
      </c>
      <c r="S490" s="1">
        <f t="shared" ca="1" si="366"/>
        <v>114222.7986160374</v>
      </c>
      <c r="T490" s="1">
        <f t="shared" ca="1" si="367"/>
        <v>99371.643559034826</v>
      </c>
      <c r="U490" s="1">
        <f t="shared" ca="1" si="368"/>
        <v>14851.155057002572</v>
      </c>
      <c r="X490" s="33">
        <f t="shared" ca="1" si="340"/>
        <v>1</v>
      </c>
      <c r="Y490" s="33">
        <f t="shared" ca="1" si="341"/>
        <v>0</v>
      </c>
      <c r="Z490" s="33"/>
      <c r="AA490" s="33"/>
      <c r="AO490" s="33">
        <f t="shared" ca="1" si="342"/>
        <v>0</v>
      </c>
      <c r="AP490" s="33">
        <f t="shared" ca="1" si="343"/>
        <v>0</v>
      </c>
      <c r="AQ490" s="33">
        <f t="shared" ca="1" si="344"/>
        <v>0</v>
      </c>
      <c r="AR490" s="33">
        <f t="shared" ca="1" si="345"/>
        <v>1</v>
      </c>
      <c r="AS490" s="33">
        <f t="shared" ca="1" si="346"/>
        <v>0</v>
      </c>
      <c r="AT490" s="34">
        <f t="shared" ca="1" si="347"/>
        <v>0</v>
      </c>
      <c r="AU490" s="33"/>
      <c r="AV490" s="1"/>
      <c r="AW490" s="1"/>
      <c r="AX490" s="1"/>
      <c r="AY490" s="1"/>
      <c r="AZ490" s="1"/>
      <c r="BD490" s="34">
        <f ca="1">Table1[[#This Row],[Car Value]]/Table1[[#This Row],[Cars]]</f>
        <v>4763.0893968410919</v>
      </c>
      <c r="BG490" s="34">
        <f t="shared" ca="1" si="348"/>
        <v>0</v>
      </c>
      <c r="BN490" s="16">
        <f ca="1">Table1[[#This Row],[Mortage Value]]/Table1[[#This Row],[Value of House]]</f>
        <v>0.75281746100353553</v>
      </c>
      <c r="BO490" s="1">
        <f t="shared" ca="1" si="339"/>
        <v>0</v>
      </c>
      <c r="BP490" s="1"/>
      <c r="BS490" s="33">
        <f t="shared" ca="1" si="357"/>
        <v>0</v>
      </c>
      <c r="BT490" s="33">
        <f t="shared" ca="1" si="358"/>
        <v>0</v>
      </c>
      <c r="BU490" s="33">
        <f t="shared" ca="1" si="359"/>
        <v>15629</v>
      </c>
      <c r="BV490" s="33">
        <f t="shared" ca="1" si="369"/>
        <v>0</v>
      </c>
      <c r="BW490" s="33">
        <f t="shared" ca="1" si="360"/>
        <v>0</v>
      </c>
      <c r="BX490" s="33">
        <f t="shared" ca="1" si="361"/>
        <v>0</v>
      </c>
      <c r="BZ490" s="33">
        <f t="shared" ca="1" si="349"/>
        <v>0</v>
      </c>
      <c r="CA490" s="33">
        <f t="shared" ca="1" si="350"/>
        <v>0</v>
      </c>
      <c r="CB490" s="33">
        <f t="shared" ca="1" si="351"/>
        <v>0</v>
      </c>
      <c r="CC490" s="33">
        <f t="shared" ca="1" si="352"/>
        <v>15629</v>
      </c>
      <c r="CD490" s="33">
        <f t="shared" ca="1" si="353"/>
        <v>0</v>
      </c>
      <c r="CE490" s="34">
        <f t="shared" ca="1" si="354"/>
        <v>0</v>
      </c>
      <c r="CG490" s="33">
        <f t="shared" ca="1" si="356"/>
        <v>1</v>
      </c>
      <c r="CH490" s="7"/>
      <c r="CJ490" s="34">
        <f t="shared" ca="1" si="355"/>
        <v>39</v>
      </c>
    </row>
    <row r="491" spans="1:88" x14ac:dyDescent="0.25">
      <c r="A491" s="1">
        <f t="shared" ca="1" si="326"/>
        <v>2</v>
      </c>
      <c r="B491" s="1" t="str">
        <f t="shared" ca="1" si="327"/>
        <v>Women</v>
      </c>
      <c r="C491" s="1">
        <f t="shared" ca="1" si="328"/>
        <v>25</v>
      </c>
      <c r="D491" s="1">
        <f t="shared" ca="1" si="329"/>
        <v>4</v>
      </c>
      <c r="E491" s="1" t="str">
        <f t="shared" ca="1" si="330"/>
        <v>IT</v>
      </c>
      <c r="F491" s="1">
        <f t="shared" ca="1" si="331"/>
        <v>1</v>
      </c>
      <c r="G491" s="1" t="str">
        <f t="shared" ca="1" si="332"/>
        <v>Doctor</v>
      </c>
      <c r="H491" s="1">
        <f t="shared" ca="1" si="333"/>
        <v>4</v>
      </c>
      <c r="I491" s="1">
        <f t="shared" ca="1" si="325"/>
        <v>1</v>
      </c>
      <c r="J491" s="1">
        <f t="shared" ca="1" si="334"/>
        <v>33127</v>
      </c>
      <c r="K491" s="1">
        <f t="shared" ca="1" si="335"/>
        <v>5</v>
      </c>
      <c r="L491" s="1" t="str">
        <f t="shared" ca="1" si="336"/>
        <v>Shivaji Talao</v>
      </c>
      <c r="M491" s="1">
        <f t="shared" ca="1" si="362"/>
        <v>99381</v>
      </c>
      <c r="N491" s="1">
        <f t="shared" ca="1" si="337"/>
        <v>18726.035314830206</v>
      </c>
      <c r="O491" s="1">
        <f t="shared" ca="1" si="363"/>
        <v>25060.406500017933</v>
      </c>
      <c r="P491" s="1">
        <f t="shared" ca="1" si="338"/>
        <v>2034</v>
      </c>
      <c r="Q491" s="1">
        <f t="shared" ca="1" si="364"/>
        <v>6070.7353562245789</v>
      </c>
      <c r="R491">
        <f t="shared" ca="1" si="365"/>
        <v>4388.7523105512009</v>
      </c>
      <c r="S491" s="1">
        <f t="shared" ca="1" si="366"/>
        <v>128830.15881056915</v>
      </c>
      <c r="T491" s="1">
        <f t="shared" ca="1" si="367"/>
        <v>26830.770671054786</v>
      </c>
      <c r="U491" s="1">
        <f t="shared" ca="1" si="368"/>
        <v>101999.38813951437</v>
      </c>
      <c r="X491" s="33">
        <f t="shared" ca="1" si="340"/>
        <v>1</v>
      </c>
      <c r="Y491" s="33">
        <f t="shared" ca="1" si="341"/>
        <v>0</v>
      </c>
      <c r="Z491" s="33"/>
      <c r="AA491" s="33"/>
      <c r="AO491" s="33">
        <f t="shared" ca="1" si="342"/>
        <v>0</v>
      </c>
      <c r="AP491" s="33">
        <f t="shared" ca="1" si="343"/>
        <v>0</v>
      </c>
      <c r="AQ491" s="33">
        <f t="shared" ca="1" si="344"/>
        <v>0</v>
      </c>
      <c r="AR491" s="33">
        <f t="shared" ca="1" si="345"/>
        <v>1</v>
      </c>
      <c r="AS491" s="33">
        <f t="shared" ca="1" si="346"/>
        <v>0</v>
      </c>
      <c r="AT491" s="34">
        <f t="shared" ca="1" si="347"/>
        <v>0</v>
      </c>
      <c r="AU491" s="33"/>
      <c r="AV491" s="1"/>
      <c r="AW491" s="1"/>
      <c r="AX491" s="1"/>
      <c r="AY491" s="1"/>
      <c r="AZ491" s="1"/>
      <c r="BD491" s="34">
        <f ca="1">Table1[[#This Row],[Car Value]]/Table1[[#This Row],[Cars]]</f>
        <v>25060.406500017933</v>
      </c>
      <c r="BG491" s="34">
        <f t="shared" ca="1" si="348"/>
        <v>0</v>
      </c>
      <c r="BN491" s="16">
        <f ca="1">Table1[[#This Row],[Mortage Value]]/Table1[[#This Row],[Value of House]]</f>
        <v>0.18842671451112591</v>
      </c>
      <c r="BO491" s="1">
        <f t="shared" ca="1" si="339"/>
        <v>1</v>
      </c>
      <c r="BP491" s="1"/>
      <c r="BS491" s="33">
        <f t="shared" ca="1" si="357"/>
        <v>0</v>
      </c>
      <c r="BT491" s="33">
        <f t="shared" ca="1" si="358"/>
        <v>0</v>
      </c>
      <c r="BU491" s="33">
        <f t="shared" ca="1" si="359"/>
        <v>0</v>
      </c>
      <c r="BV491" s="33">
        <f t="shared" ca="1" si="369"/>
        <v>0</v>
      </c>
      <c r="BW491" s="33">
        <f t="shared" ca="1" si="360"/>
        <v>20366</v>
      </c>
      <c r="BX491" s="33">
        <f t="shared" ca="1" si="361"/>
        <v>0</v>
      </c>
      <c r="BZ491" s="33">
        <f t="shared" ca="1" si="349"/>
        <v>0</v>
      </c>
      <c r="CA491" s="33">
        <f t="shared" ca="1" si="350"/>
        <v>0</v>
      </c>
      <c r="CB491" s="33">
        <f t="shared" ca="1" si="351"/>
        <v>0</v>
      </c>
      <c r="CC491" s="33">
        <f t="shared" ca="1" si="352"/>
        <v>20366</v>
      </c>
      <c r="CD491" s="33">
        <f t="shared" ca="1" si="353"/>
        <v>0</v>
      </c>
      <c r="CE491" s="34">
        <f t="shared" ca="1" si="354"/>
        <v>0</v>
      </c>
      <c r="CG491" s="33">
        <f t="shared" ca="1" si="356"/>
        <v>0</v>
      </c>
      <c r="CH491" s="7"/>
      <c r="CJ491" s="34">
        <f t="shared" ca="1" si="355"/>
        <v>29</v>
      </c>
    </row>
    <row r="492" spans="1:88" x14ac:dyDescent="0.25">
      <c r="A492" s="1">
        <f t="shared" ca="1" si="326"/>
        <v>1</v>
      </c>
      <c r="B492" s="1" t="str">
        <f t="shared" ca="1" si="327"/>
        <v>Men</v>
      </c>
      <c r="C492" s="1">
        <f t="shared" ca="1" si="328"/>
        <v>43</v>
      </c>
      <c r="D492" s="1">
        <f t="shared" ca="1" si="329"/>
        <v>3</v>
      </c>
      <c r="E492" s="1" t="str">
        <f t="shared" ca="1" si="330"/>
        <v>Teaching</v>
      </c>
      <c r="F492" s="1">
        <f t="shared" ca="1" si="331"/>
        <v>1</v>
      </c>
      <c r="G492" s="1" t="str">
        <f t="shared" ca="1" si="332"/>
        <v>Doctor</v>
      </c>
      <c r="H492" s="1">
        <f t="shared" ca="1" si="333"/>
        <v>0</v>
      </c>
      <c r="I492" s="1">
        <f t="shared" ca="1" si="325"/>
        <v>2</v>
      </c>
      <c r="J492" s="1">
        <f t="shared" ca="1" si="334"/>
        <v>24650</v>
      </c>
      <c r="K492" s="1">
        <f t="shared" ca="1" si="335"/>
        <v>2</v>
      </c>
      <c r="L492" s="1" t="str">
        <f t="shared" ca="1" si="336"/>
        <v>Tembhipada Road</v>
      </c>
      <c r="M492" s="1">
        <f t="shared" ca="1" si="362"/>
        <v>147900</v>
      </c>
      <c r="N492" s="1">
        <f t="shared" ca="1" si="337"/>
        <v>64973.476805645747</v>
      </c>
      <c r="O492" s="1">
        <f t="shared" ca="1" si="363"/>
        <v>9348.0829144044601</v>
      </c>
      <c r="P492" s="1">
        <f t="shared" ca="1" si="338"/>
        <v>8130</v>
      </c>
      <c r="Q492" s="1">
        <f t="shared" ca="1" si="364"/>
        <v>14830.830786757702</v>
      </c>
      <c r="R492">
        <f t="shared" ca="1" si="365"/>
        <v>4173.9346049346468</v>
      </c>
      <c r="S492" s="1">
        <f t="shared" ca="1" si="366"/>
        <v>161422.0175193391</v>
      </c>
      <c r="T492" s="1">
        <f t="shared" ca="1" si="367"/>
        <v>87934.307592403435</v>
      </c>
      <c r="U492" s="1">
        <f t="shared" ca="1" si="368"/>
        <v>73487.70992693567</v>
      </c>
      <c r="X492" s="33">
        <f t="shared" ca="1" si="340"/>
        <v>0</v>
      </c>
      <c r="Y492" s="33">
        <f t="shared" ca="1" si="341"/>
        <v>1</v>
      </c>
      <c r="Z492" s="33"/>
      <c r="AA492" s="33"/>
      <c r="AO492" s="33">
        <f t="shared" ca="1" si="342"/>
        <v>0</v>
      </c>
      <c r="AP492" s="33">
        <f t="shared" ca="1" si="343"/>
        <v>1</v>
      </c>
      <c r="AQ492" s="33">
        <f t="shared" ca="1" si="344"/>
        <v>0</v>
      </c>
      <c r="AR492" s="33">
        <f t="shared" ca="1" si="345"/>
        <v>0</v>
      </c>
      <c r="AS492" s="33">
        <f t="shared" ca="1" si="346"/>
        <v>0</v>
      </c>
      <c r="AT492" s="34">
        <f t="shared" ca="1" si="347"/>
        <v>0</v>
      </c>
      <c r="AU492" s="33"/>
      <c r="AV492" s="1"/>
      <c r="AW492" s="1"/>
      <c r="AX492" s="1"/>
      <c r="AY492" s="1"/>
      <c r="AZ492" s="1"/>
      <c r="BD492" s="34">
        <f ca="1">Table1[[#This Row],[Car Value]]/Table1[[#This Row],[Cars]]</f>
        <v>4674.04145720223</v>
      </c>
      <c r="BG492" s="34">
        <f t="shared" ca="1" si="348"/>
        <v>0</v>
      </c>
      <c r="BN492" s="16">
        <f ca="1">Table1[[#This Row],[Mortage Value]]/Table1[[#This Row],[Value of House]]</f>
        <v>0.43930680734040395</v>
      </c>
      <c r="BO492" s="1">
        <f t="shared" ca="1" si="339"/>
        <v>0</v>
      </c>
      <c r="BP492" s="1"/>
      <c r="BS492" s="33">
        <f t="shared" ca="1" si="357"/>
        <v>0</v>
      </c>
      <c r="BT492" s="33">
        <f t="shared" ca="1" si="358"/>
        <v>0</v>
      </c>
      <c r="BU492" s="33">
        <f t="shared" ca="1" si="359"/>
        <v>33127</v>
      </c>
      <c r="BV492" s="33">
        <f t="shared" ca="1" si="369"/>
        <v>0</v>
      </c>
      <c r="BW492" s="33">
        <f t="shared" ca="1" si="360"/>
        <v>0</v>
      </c>
      <c r="BX492" s="33">
        <f t="shared" ca="1" si="361"/>
        <v>0</v>
      </c>
      <c r="BZ492" s="33">
        <f t="shared" ca="1" si="349"/>
        <v>0</v>
      </c>
      <c r="CA492" s="33">
        <f t="shared" ca="1" si="350"/>
        <v>33127</v>
      </c>
      <c r="CB492" s="33">
        <f t="shared" ca="1" si="351"/>
        <v>0</v>
      </c>
      <c r="CC492" s="33">
        <f t="shared" ca="1" si="352"/>
        <v>0</v>
      </c>
      <c r="CD492" s="33">
        <f t="shared" ca="1" si="353"/>
        <v>0</v>
      </c>
      <c r="CE492" s="34">
        <f t="shared" ca="1" si="354"/>
        <v>0</v>
      </c>
      <c r="CG492" s="33">
        <f t="shared" ca="1" si="356"/>
        <v>1</v>
      </c>
      <c r="CH492" s="7"/>
      <c r="CJ492" s="34">
        <f t="shared" ca="1" si="355"/>
        <v>26</v>
      </c>
    </row>
    <row r="493" spans="1:88" x14ac:dyDescent="0.25">
      <c r="A493" s="1">
        <f t="shared" ca="1" si="326"/>
        <v>1</v>
      </c>
      <c r="B493" s="1" t="str">
        <f t="shared" ca="1" si="327"/>
        <v>Men</v>
      </c>
      <c r="C493" s="1">
        <f t="shared" ca="1" si="328"/>
        <v>36</v>
      </c>
      <c r="D493" s="1">
        <f t="shared" ca="1" si="329"/>
        <v>6</v>
      </c>
      <c r="E493" s="1" t="str">
        <f t="shared" ca="1" si="330"/>
        <v>Architecture</v>
      </c>
      <c r="F493" s="1">
        <f t="shared" ca="1" si="331"/>
        <v>4</v>
      </c>
      <c r="G493" s="1" t="str">
        <f t="shared" ca="1" si="332"/>
        <v>IT Engineering</v>
      </c>
      <c r="H493" s="1">
        <f t="shared" ca="1" si="333"/>
        <v>1</v>
      </c>
      <c r="I493" s="1">
        <f t="shared" ca="1" si="325"/>
        <v>2</v>
      </c>
      <c r="J493" s="1">
        <f t="shared" ca="1" si="334"/>
        <v>25059</v>
      </c>
      <c r="K493" s="1">
        <f t="shared" ca="1" si="335"/>
        <v>1</v>
      </c>
      <c r="L493" s="1" t="str">
        <f t="shared" ca="1" si="336"/>
        <v>Ganesh Nagar</v>
      </c>
      <c r="M493" s="1">
        <f t="shared" ca="1" si="362"/>
        <v>125295</v>
      </c>
      <c r="N493" s="1">
        <f t="shared" ca="1" si="337"/>
        <v>52325.522586836603</v>
      </c>
      <c r="O493" s="1">
        <f t="shared" ca="1" si="363"/>
        <v>4919.4327630301459</v>
      </c>
      <c r="P493" s="1">
        <f t="shared" ca="1" si="338"/>
        <v>4332</v>
      </c>
      <c r="Q493" s="1">
        <f t="shared" ca="1" si="364"/>
        <v>37284.968444017351</v>
      </c>
      <c r="R493">
        <f t="shared" ca="1" si="365"/>
        <v>20768.707062832334</v>
      </c>
      <c r="S493" s="1">
        <f t="shared" ca="1" si="366"/>
        <v>150983.13982586248</v>
      </c>
      <c r="T493" s="1">
        <f t="shared" ca="1" si="367"/>
        <v>93942.491030853955</v>
      </c>
      <c r="U493" s="1">
        <f t="shared" ca="1" si="368"/>
        <v>57040.648795008528</v>
      </c>
      <c r="X493" s="33">
        <f t="shared" ca="1" si="340"/>
        <v>1</v>
      </c>
      <c r="Y493" s="33">
        <f t="shared" ca="1" si="341"/>
        <v>0</v>
      </c>
      <c r="Z493" s="33"/>
      <c r="AA493" s="33"/>
      <c r="AO493" s="33">
        <f t="shared" ca="1" si="342"/>
        <v>1</v>
      </c>
      <c r="AP493" s="33">
        <f t="shared" ca="1" si="343"/>
        <v>0</v>
      </c>
      <c r="AQ493" s="33">
        <f t="shared" ca="1" si="344"/>
        <v>0</v>
      </c>
      <c r="AR493" s="33">
        <f t="shared" ca="1" si="345"/>
        <v>0</v>
      </c>
      <c r="AS493" s="33">
        <f t="shared" ca="1" si="346"/>
        <v>0</v>
      </c>
      <c r="AT493" s="34">
        <f t="shared" ca="1" si="347"/>
        <v>0</v>
      </c>
      <c r="AU493" s="33"/>
      <c r="AV493" s="1"/>
      <c r="AW493" s="1"/>
      <c r="AX493" s="1"/>
      <c r="AY493" s="1"/>
      <c r="AZ493" s="1"/>
      <c r="BD493" s="34">
        <f ca="1">Table1[[#This Row],[Car Value]]/Table1[[#This Row],[Cars]]</f>
        <v>2459.716381515073</v>
      </c>
      <c r="BG493" s="34">
        <f t="shared" ca="1" si="348"/>
        <v>0</v>
      </c>
      <c r="BN493" s="16">
        <f ca="1">Table1[[#This Row],[Mortage Value]]/Table1[[#This Row],[Value of House]]</f>
        <v>0.41761860079681234</v>
      </c>
      <c r="BO493" s="1">
        <f t="shared" ca="1" si="339"/>
        <v>0</v>
      </c>
      <c r="BP493" s="1"/>
      <c r="BS493" s="33">
        <f t="shared" ca="1" si="357"/>
        <v>0</v>
      </c>
      <c r="BT493" s="33">
        <f t="shared" ca="1" si="358"/>
        <v>0</v>
      </c>
      <c r="BU493" s="33">
        <f t="shared" ca="1" si="359"/>
        <v>0</v>
      </c>
      <c r="BV493" s="33">
        <f t="shared" ca="1" si="369"/>
        <v>0</v>
      </c>
      <c r="BW493" s="33">
        <f t="shared" ca="1" si="360"/>
        <v>0</v>
      </c>
      <c r="BX493" s="33">
        <f t="shared" ca="1" si="361"/>
        <v>0</v>
      </c>
      <c r="BZ493" s="33">
        <f t="shared" ca="1" si="349"/>
        <v>24650</v>
      </c>
      <c r="CA493" s="33">
        <f t="shared" ca="1" si="350"/>
        <v>0</v>
      </c>
      <c r="CB493" s="33">
        <f t="shared" ca="1" si="351"/>
        <v>0</v>
      </c>
      <c r="CC493" s="33">
        <f t="shared" ca="1" si="352"/>
        <v>0</v>
      </c>
      <c r="CD493" s="33">
        <f t="shared" ca="1" si="353"/>
        <v>0</v>
      </c>
      <c r="CE493" s="34">
        <f t="shared" ca="1" si="354"/>
        <v>0</v>
      </c>
      <c r="CG493" s="33">
        <f t="shared" ca="1" si="356"/>
        <v>1</v>
      </c>
      <c r="CH493" s="7"/>
      <c r="CJ493" s="34">
        <f t="shared" ca="1" si="355"/>
        <v>25</v>
      </c>
    </row>
    <row r="494" spans="1:88" x14ac:dyDescent="0.25">
      <c r="A494" s="1">
        <f t="shared" ca="1" si="326"/>
        <v>1</v>
      </c>
      <c r="B494" s="1" t="str">
        <f t="shared" ca="1" si="327"/>
        <v>Men</v>
      </c>
      <c r="C494" s="1">
        <f t="shared" ca="1" si="328"/>
        <v>40</v>
      </c>
      <c r="D494" s="1">
        <f t="shared" ca="1" si="329"/>
        <v>4</v>
      </c>
      <c r="E494" s="1" t="str">
        <f t="shared" ca="1" si="330"/>
        <v>IT</v>
      </c>
      <c r="F494" s="1">
        <f t="shared" ca="1" si="331"/>
        <v>6</v>
      </c>
      <c r="G494" s="1" t="str">
        <f t="shared" ca="1" si="332"/>
        <v>Architech</v>
      </c>
      <c r="H494" s="1">
        <f t="shared" ca="1" si="333"/>
        <v>4</v>
      </c>
      <c r="I494" s="1">
        <f t="shared" ca="1" si="325"/>
        <v>2</v>
      </c>
      <c r="J494" s="1">
        <f t="shared" ca="1" si="334"/>
        <v>27295</v>
      </c>
      <c r="K494" s="1">
        <f t="shared" ca="1" si="335"/>
        <v>5</v>
      </c>
      <c r="L494" s="1" t="str">
        <f t="shared" ca="1" si="336"/>
        <v>Shivaji Talao</v>
      </c>
      <c r="M494" s="1">
        <f t="shared" ca="1" si="362"/>
        <v>109180</v>
      </c>
      <c r="N494" s="1">
        <f t="shared" ca="1" si="337"/>
        <v>46582.000664866551</v>
      </c>
      <c r="O494" s="1">
        <f t="shared" ca="1" si="363"/>
        <v>44332.552239324606</v>
      </c>
      <c r="P494" s="1">
        <f t="shared" ca="1" si="338"/>
        <v>11980</v>
      </c>
      <c r="Q494" s="1">
        <f t="shared" ca="1" si="364"/>
        <v>3954.2659533848905</v>
      </c>
      <c r="R494">
        <f t="shared" ca="1" si="365"/>
        <v>24253.620913349892</v>
      </c>
      <c r="S494" s="1">
        <f t="shared" ca="1" si="366"/>
        <v>177766.17315267451</v>
      </c>
      <c r="T494" s="1">
        <f t="shared" ca="1" si="367"/>
        <v>62516.266618251444</v>
      </c>
      <c r="U494" s="1">
        <f t="shared" ca="1" si="368"/>
        <v>115249.90653442306</v>
      </c>
      <c r="X494" s="33">
        <f t="shared" ca="1" si="340"/>
        <v>1</v>
      </c>
      <c r="Y494" s="33">
        <f t="shared" ca="1" si="341"/>
        <v>0</v>
      </c>
      <c r="Z494" s="33"/>
      <c r="AA494" s="33"/>
      <c r="AO494" s="33">
        <f t="shared" ca="1" si="342"/>
        <v>0</v>
      </c>
      <c r="AP494" s="33">
        <f t="shared" ca="1" si="343"/>
        <v>0</v>
      </c>
      <c r="AQ494" s="33">
        <f t="shared" ca="1" si="344"/>
        <v>0</v>
      </c>
      <c r="AR494" s="33">
        <f t="shared" ca="1" si="345"/>
        <v>0</v>
      </c>
      <c r="AS494" s="33">
        <f t="shared" ca="1" si="346"/>
        <v>1</v>
      </c>
      <c r="AT494" s="34">
        <f t="shared" ca="1" si="347"/>
        <v>0</v>
      </c>
      <c r="AU494" s="33"/>
      <c r="AV494" s="1"/>
      <c r="AW494" s="1"/>
      <c r="AX494" s="1"/>
      <c r="AY494" s="1"/>
      <c r="AZ494" s="1"/>
      <c r="BD494" s="34">
        <f ca="1">Table1[[#This Row],[Car Value]]/Table1[[#This Row],[Cars]]</f>
        <v>22166.276119662303</v>
      </c>
      <c r="BG494" s="34">
        <f t="shared" ca="1" si="348"/>
        <v>0</v>
      </c>
      <c r="BN494" s="16">
        <f ca="1">Table1[[#This Row],[Mortage Value]]/Table1[[#This Row],[Value of House]]</f>
        <v>0.4266532392825293</v>
      </c>
      <c r="BO494" s="1">
        <f t="shared" ca="1" si="339"/>
        <v>0</v>
      </c>
      <c r="BP494" s="1"/>
      <c r="BS494" s="33">
        <f t="shared" ca="1" si="357"/>
        <v>25059</v>
      </c>
      <c r="BT494" s="33">
        <f t="shared" ca="1" si="358"/>
        <v>0</v>
      </c>
      <c r="BU494" s="33">
        <f t="shared" ca="1" si="359"/>
        <v>0</v>
      </c>
      <c r="BV494" s="33">
        <f t="shared" ca="1" si="369"/>
        <v>0</v>
      </c>
      <c r="BW494" s="33">
        <f t="shared" ca="1" si="360"/>
        <v>0</v>
      </c>
      <c r="BX494" s="33">
        <f t="shared" ca="1" si="361"/>
        <v>0</v>
      </c>
      <c r="BZ494" s="33">
        <f t="shared" ca="1" si="349"/>
        <v>0</v>
      </c>
      <c r="CA494" s="33">
        <f t="shared" ca="1" si="350"/>
        <v>0</v>
      </c>
      <c r="CB494" s="33">
        <f t="shared" ca="1" si="351"/>
        <v>0</v>
      </c>
      <c r="CC494" s="33">
        <f t="shared" ca="1" si="352"/>
        <v>0</v>
      </c>
      <c r="CD494" s="33">
        <f t="shared" ca="1" si="353"/>
        <v>25059</v>
      </c>
      <c r="CE494" s="34">
        <f t="shared" ca="1" si="354"/>
        <v>0</v>
      </c>
      <c r="CG494" s="33">
        <f t="shared" ca="1" si="356"/>
        <v>0</v>
      </c>
      <c r="CH494" s="7"/>
      <c r="CJ494" s="34">
        <f t="shared" ca="1" si="355"/>
        <v>43</v>
      </c>
    </row>
    <row r="495" spans="1:88" x14ac:dyDescent="0.25">
      <c r="A495" s="1">
        <f t="shared" ca="1" si="326"/>
        <v>2</v>
      </c>
      <c r="B495" s="1" t="str">
        <f t="shared" ca="1" si="327"/>
        <v>Women</v>
      </c>
      <c r="C495" s="1">
        <f t="shared" ca="1" si="328"/>
        <v>45</v>
      </c>
      <c r="D495" s="1">
        <f t="shared" ca="1" si="329"/>
        <v>4</v>
      </c>
      <c r="E495" s="1" t="str">
        <f t="shared" ca="1" si="330"/>
        <v>IT</v>
      </c>
      <c r="F495" s="1">
        <f t="shared" ca="1" si="331"/>
        <v>2</v>
      </c>
      <c r="G495" s="1" t="str">
        <f t="shared" ca="1" si="332"/>
        <v>Civil Engineering</v>
      </c>
      <c r="H495" s="1">
        <f t="shared" ca="1" si="333"/>
        <v>2</v>
      </c>
      <c r="I495" s="1">
        <f t="shared" ca="1" si="325"/>
        <v>2</v>
      </c>
      <c r="J495" s="1">
        <f t="shared" ca="1" si="334"/>
        <v>28132</v>
      </c>
      <c r="K495" s="1">
        <f t="shared" ca="1" si="335"/>
        <v>3</v>
      </c>
      <c r="L495" s="1" t="str">
        <f t="shared" ca="1" si="336"/>
        <v>Nardas Nagar</v>
      </c>
      <c r="M495" s="1">
        <f t="shared" ca="1" si="362"/>
        <v>140660</v>
      </c>
      <c r="N495" s="1">
        <f t="shared" ca="1" si="337"/>
        <v>48511.501765531095</v>
      </c>
      <c r="O495" s="1">
        <f t="shared" ca="1" si="363"/>
        <v>17748.210227185413</v>
      </c>
      <c r="P495" s="1">
        <f t="shared" ca="1" si="338"/>
        <v>14892</v>
      </c>
      <c r="Q495" s="1">
        <f t="shared" ca="1" si="364"/>
        <v>33463.609761539134</v>
      </c>
      <c r="R495">
        <f t="shared" ca="1" si="365"/>
        <v>20512.911341086379</v>
      </c>
      <c r="S495" s="1">
        <f t="shared" ca="1" si="366"/>
        <v>178921.1215682718</v>
      </c>
      <c r="T495" s="1">
        <f t="shared" ca="1" si="367"/>
        <v>96867.111527070228</v>
      </c>
      <c r="U495" s="1">
        <f t="shared" ca="1" si="368"/>
        <v>82054.010041201574</v>
      </c>
      <c r="X495" s="33">
        <f t="shared" ca="1" si="340"/>
        <v>1</v>
      </c>
      <c r="Y495" s="33">
        <f t="shared" ca="1" si="341"/>
        <v>0</v>
      </c>
      <c r="Z495" s="33"/>
      <c r="AA495" s="33"/>
      <c r="AO495" s="33">
        <f t="shared" ca="1" si="342"/>
        <v>0</v>
      </c>
      <c r="AP495" s="33">
        <f t="shared" ca="1" si="343"/>
        <v>1</v>
      </c>
      <c r="AQ495" s="33">
        <f t="shared" ca="1" si="344"/>
        <v>0</v>
      </c>
      <c r="AR495" s="33">
        <f t="shared" ca="1" si="345"/>
        <v>0</v>
      </c>
      <c r="AS495" s="33">
        <f t="shared" ca="1" si="346"/>
        <v>0</v>
      </c>
      <c r="AT495" s="34">
        <f t="shared" ca="1" si="347"/>
        <v>0</v>
      </c>
      <c r="AU495" s="33"/>
      <c r="AV495" s="1"/>
      <c r="AW495" s="1"/>
      <c r="AX495" s="1"/>
      <c r="AY495" s="1"/>
      <c r="AZ495" s="1"/>
      <c r="BD495" s="34">
        <f ca="1">Table1[[#This Row],[Car Value]]/Table1[[#This Row],[Cars]]</f>
        <v>8874.1051135927064</v>
      </c>
      <c r="BG495" s="34">
        <f t="shared" ca="1" si="348"/>
        <v>0</v>
      </c>
      <c r="BN495" s="16">
        <f ca="1">Table1[[#This Row],[Mortage Value]]/Table1[[#This Row],[Value of House]]</f>
        <v>0.34488484121662943</v>
      </c>
      <c r="BO495" s="1">
        <f t="shared" ca="1" si="339"/>
        <v>0</v>
      </c>
      <c r="BP495" s="1"/>
      <c r="BS495" s="33">
        <f t="shared" ca="1" si="357"/>
        <v>0</v>
      </c>
      <c r="BT495" s="33">
        <f t="shared" ca="1" si="358"/>
        <v>0</v>
      </c>
      <c r="BU495" s="33">
        <f t="shared" ca="1" si="359"/>
        <v>27295</v>
      </c>
      <c r="BV495" s="33">
        <f t="shared" ca="1" si="369"/>
        <v>0</v>
      </c>
      <c r="BW495" s="33">
        <f t="shared" ca="1" si="360"/>
        <v>0</v>
      </c>
      <c r="BX495" s="33">
        <f t="shared" ca="1" si="361"/>
        <v>0</v>
      </c>
      <c r="BZ495" s="33">
        <f t="shared" ca="1" si="349"/>
        <v>0</v>
      </c>
      <c r="CA495" s="33">
        <f t="shared" ca="1" si="350"/>
        <v>27295</v>
      </c>
      <c r="CB495" s="33">
        <f t="shared" ca="1" si="351"/>
        <v>0</v>
      </c>
      <c r="CC495" s="33">
        <f t="shared" ca="1" si="352"/>
        <v>0</v>
      </c>
      <c r="CD495" s="33">
        <f t="shared" ca="1" si="353"/>
        <v>0</v>
      </c>
      <c r="CE495" s="34">
        <f t="shared" ca="1" si="354"/>
        <v>0</v>
      </c>
      <c r="CG495" s="33">
        <f t="shared" ca="1" si="356"/>
        <v>1</v>
      </c>
      <c r="CH495" s="7"/>
      <c r="CJ495" s="34">
        <f t="shared" ca="1" si="355"/>
        <v>36</v>
      </c>
    </row>
    <row r="496" spans="1:88" x14ac:dyDescent="0.25">
      <c r="A496" s="1">
        <f t="shared" ca="1" si="326"/>
        <v>2</v>
      </c>
      <c r="B496" s="1" t="str">
        <f t="shared" ca="1" si="327"/>
        <v>Women</v>
      </c>
      <c r="C496" s="1">
        <f t="shared" ca="1" si="328"/>
        <v>30</v>
      </c>
      <c r="D496" s="1">
        <f t="shared" ca="1" si="329"/>
        <v>6</v>
      </c>
      <c r="E496" s="1" t="str">
        <f t="shared" ca="1" si="330"/>
        <v>Architecture</v>
      </c>
      <c r="F496" s="1">
        <f t="shared" ca="1" si="331"/>
        <v>2</v>
      </c>
      <c r="G496" s="1" t="str">
        <f t="shared" ca="1" si="332"/>
        <v>Civil Engineering</v>
      </c>
      <c r="H496" s="1">
        <f t="shared" ca="1" si="333"/>
        <v>0</v>
      </c>
      <c r="I496" s="1">
        <f t="shared" ca="1" si="325"/>
        <v>1</v>
      </c>
      <c r="J496" s="1">
        <f t="shared" ca="1" si="334"/>
        <v>34379</v>
      </c>
      <c r="K496" s="1">
        <f t="shared" ca="1" si="335"/>
        <v>5</v>
      </c>
      <c r="L496" s="1" t="str">
        <f t="shared" ca="1" si="336"/>
        <v>Shivaji Talao</v>
      </c>
      <c r="M496" s="1">
        <f t="shared" ca="1" si="362"/>
        <v>206274</v>
      </c>
      <c r="N496" s="1">
        <f t="shared" ca="1" si="337"/>
        <v>125679.43092545752</v>
      </c>
      <c r="O496" s="1">
        <f t="shared" ca="1" si="363"/>
        <v>13077.124685971365</v>
      </c>
      <c r="P496" s="1">
        <f t="shared" ca="1" si="338"/>
        <v>12835</v>
      </c>
      <c r="Q496" s="1">
        <f t="shared" ca="1" si="364"/>
        <v>43141.103263212812</v>
      </c>
      <c r="R496">
        <f t="shared" ca="1" si="365"/>
        <v>13992.23327885682</v>
      </c>
      <c r="S496" s="1">
        <f t="shared" ca="1" si="366"/>
        <v>233343.35796482817</v>
      </c>
      <c r="T496" s="1">
        <f t="shared" ca="1" si="367"/>
        <v>181655.53418867031</v>
      </c>
      <c r="U496" s="1">
        <f t="shared" ca="1" si="368"/>
        <v>51687.823776157864</v>
      </c>
      <c r="X496" s="33">
        <f t="shared" ca="1" si="340"/>
        <v>0</v>
      </c>
      <c r="Y496" s="33">
        <f t="shared" ca="1" si="341"/>
        <v>1</v>
      </c>
      <c r="Z496" s="33"/>
      <c r="AA496" s="33"/>
      <c r="AO496" s="33">
        <f t="shared" ca="1" si="342"/>
        <v>0</v>
      </c>
      <c r="AP496" s="33">
        <f t="shared" ca="1" si="343"/>
        <v>1</v>
      </c>
      <c r="AQ496" s="33">
        <f t="shared" ca="1" si="344"/>
        <v>0</v>
      </c>
      <c r="AR496" s="33">
        <f t="shared" ca="1" si="345"/>
        <v>0</v>
      </c>
      <c r="AS496" s="33">
        <f t="shared" ca="1" si="346"/>
        <v>0</v>
      </c>
      <c r="AT496" s="34">
        <f t="shared" ca="1" si="347"/>
        <v>0</v>
      </c>
      <c r="AU496" s="33"/>
      <c r="AV496" s="1"/>
      <c r="AW496" s="1"/>
      <c r="AX496" s="1"/>
      <c r="AY496" s="1"/>
      <c r="AZ496" s="1"/>
      <c r="BD496" s="34">
        <f ca="1">Table1[[#This Row],[Car Value]]/Table1[[#This Row],[Cars]]</f>
        <v>13077.124685971365</v>
      </c>
      <c r="BG496" s="34">
        <f t="shared" ca="1" si="348"/>
        <v>0</v>
      </c>
      <c r="BN496" s="16">
        <f ca="1">Table1[[#This Row],[Mortage Value]]/Table1[[#This Row],[Value of House]]</f>
        <v>0.60928391811598903</v>
      </c>
      <c r="BO496" s="1">
        <f t="shared" ca="1" si="339"/>
        <v>0</v>
      </c>
      <c r="BP496" s="1"/>
      <c r="BS496" s="33">
        <f t="shared" ca="1" si="357"/>
        <v>0</v>
      </c>
      <c r="BT496" s="33">
        <f t="shared" ca="1" si="358"/>
        <v>0</v>
      </c>
      <c r="BU496" s="33">
        <f t="shared" ca="1" si="359"/>
        <v>0</v>
      </c>
      <c r="BV496" s="33">
        <f t="shared" ca="1" si="369"/>
        <v>0</v>
      </c>
      <c r="BW496" s="33">
        <f t="shared" ca="1" si="360"/>
        <v>0</v>
      </c>
      <c r="BX496" s="33">
        <f t="shared" ca="1" si="361"/>
        <v>28132</v>
      </c>
      <c r="BZ496" s="33">
        <f t="shared" ca="1" si="349"/>
        <v>0</v>
      </c>
      <c r="CA496" s="33">
        <f t="shared" ca="1" si="350"/>
        <v>28132</v>
      </c>
      <c r="CB496" s="33">
        <f t="shared" ca="1" si="351"/>
        <v>0</v>
      </c>
      <c r="CC496" s="33">
        <f t="shared" ca="1" si="352"/>
        <v>0</v>
      </c>
      <c r="CD496" s="33">
        <f t="shared" ca="1" si="353"/>
        <v>0</v>
      </c>
      <c r="CE496" s="34">
        <f t="shared" ca="1" si="354"/>
        <v>0</v>
      </c>
      <c r="CG496" s="33">
        <f t="shared" ca="1" si="356"/>
        <v>1</v>
      </c>
      <c r="CH496" s="7"/>
      <c r="CJ496" s="34">
        <f t="shared" ca="1" si="355"/>
        <v>40</v>
      </c>
    </row>
    <row r="497" spans="1:88" x14ac:dyDescent="0.25">
      <c r="A497" s="1">
        <f t="shared" ca="1" si="326"/>
        <v>2</v>
      </c>
      <c r="B497" s="1" t="str">
        <f t="shared" ca="1" si="327"/>
        <v>Women</v>
      </c>
      <c r="C497" s="1">
        <f t="shared" ca="1" si="328"/>
        <v>36</v>
      </c>
      <c r="D497" s="1">
        <f t="shared" ca="1" si="329"/>
        <v>5</v>
      </c>
      <c r="E497" s="1" t="str">
        <f t="shared" ca="1" si="330"/>
        <v xml:space="preserve">General work </v>
      </c>
      <c r="F497" s="1">
        <f t="shared" ca="1" si="331"/>
        <v>3</v>
      </c>
      <c r="G497" s="1" t="str">
        <f t="shared" ca="1" si="332"/>
        <v>B.ED</v>
      </c>
      <c r="H497" s="1">
        <f t="shared" ca="1" si="333"/>
        <v>3</v>
      </c>
      <c r="I497" s="1">
        <f t="shared" ca="1" si="325"/>
        <v>2</v>
      </c>
      <c r="J497" s="1">
        <f t="shared" ca="1" si="334"/>
        <v>23582</v>
      </c>
      <c r="K497" s="1">
        <f t="shared" ca="1" si="335"/>
        <v>4</v>
      </c>
      <c r="L497" s="1" t="str">
        <f t="shared" ca="1" si="336"/>
        <v>Sarvoday Nagar</v>
      </c>
      <c r="M497" s="1">
        <f t="shared" ca="1" si="362"/>
        <v>117910</v>
      </c>
      <c r="N497" s="1">
        <f t="shared" ca="1" si="337"/>
        <v>92403.825829035413</v>
      </c>
      <c r="O497" s="1">
        <f t="shared" ca="1" si="363"/>
        <v>43973.082578646907</v>
      </c>
      <c r="P497" s="1">
        <f t="shared" ca="1" si="338"/>
        <v>11733</v>
      </c>
      <c r="Q497" s="1">
        <f t="shared" ca="1" si="364"/>
        <v>42965.47172331981</v>
      </c>
      <c r="R497">
        <f t="shared" ca="1" si="365"/>
        <v>10751.935081214528</v>
      </c>
      <c r="S497" s="1">
        <f t="shared" ca="1" si="366"/>
        <v>172635.01765986142</v>
      </c>
      <c r="T497" s="1">
        <f t="shared" ca="1" si="367"/>
        <v>147102.29755235522</v>
      </c>
      <c r="U497" s="1">
        <f t="shared" ca="1" si="368"/>
        <v>25532.720107506204</v>
      </c>
      <c r="X497" s="33">
        <f t="shared" ca="1" si="340"/>
        <v>0</v>
      </c>
      <c r="Y497" s="33">
        <f t="shared" ca="1" si="341"/>
        <v>1</v>
      </c>
      <c r="Z497" s="33"/>
      <c r="AA497" s="33"/>
      <c r="AO497" s="33">
        <f t="shared" ca="1" si="342"/>
        <v>0</v>
      </c>
      <c r="AP497" s="33">
        <f t="shared" ca="1" si="343"/>
        <v>0</v>
      </c>
      <c r="AQ497" s="33">
        <f t="shared" ca="1" si="344"/>
        <v>0</v>
      </c>
      <c r="AR497" s="33">
        <f t="shared" ca="1" si="345"/>
        <v>0</v>
      </c>
      <c r="AS497" s="33">
        <f t="shared" ca="1" si="346"/>
        <v>1</v>
      </c>
      <c r="AT497" s="34">
        <f t="shared" ca="1" si="347"/>
        <v>0</v>
      </c>
      <c r="AU497" s="33"/>
      <c r="AV497" s="1"/>
      <c r="AW497" s="1"/>
      <c r="AX497" s="1"/>
      <c r="AY497" s="1"/>
      <c r="AZ497" s="1"/>
      <c r="BD497" s="34">
        <f ca="1">Table1[[#This Row],[Car Value]]/Table1[[#This Row],[Cars]]</f>
        <v>21986.541289323453</v>
      </c>
      <c r="BG497" s="34">
        <f t="shared" ca="1" si="348"/>
        <v>0</v>
      </c>
      <c r="BN497" s="16">
        <f ca="1">Table1[[#This Row],[Mortage Value]]/Table1[[#This Row],[Value of House]]</f>
        <v>0.78368099252849976</v>
      </c>
      <c r="BO497" s="1">
        <f t="shared" ca="1" si="339"/>
        <v>0</v>
      </c>
      <c r="BP497" s="1"/>
      <c r="BS497" s="33">
        <f t="shared" ca="1" si="357"/>
        <v>0</v>
      </c>
      <c r="BT497" s="33">
        <f t="shared" ca="1" si="358"/>
        <v>0</v>
      </c>
      <c r="BU497" s="33">
        <f t="shared" ca="1" si="359"/>
        <v>34379</v>
      </c>
      <c r="BV497" s="33">
        <f t="shared" ca="1" si="369"/>
        <v>0</v>
      </c>
      <c r="BW497" s="33">
        <f t="shared" ca="1" si="360"/>
        <v>0</v>
      </c>
      <c r="BX497" s="33">
        <f t="shared" ca="1" si="361"/>
        <v>0</v>
      </c>
      <c r="BZ497" s="33">
        <f t="shared" ca="1" si="349"/>
        <v>0</v>
      </c>
      <c r="CA497" s="33">
        <f t="shared" ca="1" si="350"/>
        <v>0</v>
      </c>
      <c r="CB497" s="33">
        <f t="shared" ca="1" si="351"/>
        <v>0</v>
      </c>
      <c r="CC497" s="33">
        <f t="shared" ca="1" si="352"/>
        <v>0</v>
      </c>
      <c r="CD497" s="33">
        <f t="shared" ca="1" si="353"/>
        <v>34379</v>
      </c>
      <c r="CE497" s="34">
        <f t="shared" ca="1" si="354"/>
        <v>0</v>
      </c>
      <c r="CG497" s="33">
        <f t="shared" ca="1" si="356"/>
        <v>1</v>
      </c>
      <c r="CH497" s="7"/>
      <c r="CJ497" s="34">
        <f t="shared" ca="1" si="355"/>
        <v>45</v>
      </c>
    </row>
    <row r="498" spans="1:88" x14ac:dyDescent="0.25">
      <c r="A498" s="1">
        <f t="shared" ca="1" si="326"/>
        <v>1</v>
      </c>
      <c r="B498" s="1" t="str">
        <f t="shared" ca="1" si="327"/>
        <v>Men</v>
      </c>
      <c r="C498" s="1">
        <f t="shared" ca="1" si="328"/>
        <v>34</v>
      </c>
      <c r="D498" s="1">
        <f t="shared" ca="1" si="329"/>
        <v>2</v>
      </c>
      <c r="E498" s="1" t="str">
        <f t="shared" ca="1" si="330"/>
        <v>Construction</v>
      </c>
      <c r="F498" s="1">
        <f t="shared" ca="1" si="331"/>
        <v>3</v>
      </c>
      <c r="G498" s="1" t="str">
        <f t="shared" ca="1" si="332"/>
        <v>B.ED</v>
      </c>
      <c r="H498" s="1">
        <f t="shared" ca="1" si="333"/>
        <v>3</v>
      </c>
      <c r="I498" s="1">
        <f t="shared" ca="1" si="325"/>
        <v>2</v>
      </c>
      <c r="J498" s="1">
        <f t="shared" ca="1" si="334"/>
        <v>21611</v>
      </c>
      <c r="K498" s="1">
        <f t="shared" ca="1" si="335"/>
        <v>3</v>
      </c>
      <c r="L498" s="1" t="str">
        <f t="shared" ca="1" si="336"/>
        <v>Nardas Nagar</v>
      </c>
      <c r="M498" s="1">
        <f t="shared" ca="1" si="362"/>
        <v>86444</v>
      </c>
      <c r="N498" s="1">
        <f t="shared" ca="1" si="337"/>
        <v>22520.87346728404</v>
      </c>
      <c r="O498" s="1">
        <f t="shared" ca="1" si="363"/>
        <v>17877.34604790511</v>
      </c>
      <c r="P498" s="1">
        <f t="shared" ca="1" si="338"/>
        <v>6829</v>
      </c>
      <c r="Q498" s="1">
        <f t="shared" ca="1" si="364"/>
        <v>17750.419469313696</v>
      </c>
      <c r="R498">
        <f t="shared" ca="1" si="365"/>
        <v>9727.313678431814</v>
      </c>
      <c r="S498" s="1">
        <f t="shared" ca="1" si="366"/>
        <v>114048.65972633693</v>
      </c>
      <c r="T498" s="1">
        <f t="shared" ca="1" si="367"/>
        <v>47100.292936597732</v>
      </c>
      <c r="U498" s="1">
        <f t="shared" ca="1" si="368"/>
        <v>66948.366789739201</v>
      </c>
      <c r="X498" s="33">
        <f t="shared" ca="1" si="340"/>
        <v>0</v>
      </c>
      <c r="Y498" s="33">
        <f t="shared" ca="1" si="341"/>
        <v>1</v>
      </c>
      <c r="Z498" s="33"/>
      <c r="AA498" s="33"/>
      <c r="AO498" s="33">
        <f t="shared" ca="1" si="342"/>
        <v>0</v>
      </c>
      <c r="AP498" s="33">
        <f t="shared" ca="1" si="343"/>
        <v>0</v>
      </c>
      <c r="AQ498" s="33">
        <f t="shared" ca="1" si="344"/>
        <v>0</v>
      </c>
      <c r="AR498" s="33">
        <f t="shared" ca="1" si="345"/>
        <v>0</v>
      </c>
      <c r="AS498" s="33">
        <f t="shared" ca="1" si="346"/>
        <v>0</v>
      </c>
      <c r="AT498" s="34">
        <f t="shared" ca="1" si="347"/>
        <v>0</v>
      </c>
      <c r="AU498" s="33"/>
      <c r="AV498" s="1"/>
      <c r="AW498" s="1"/>
      <c r="AX498" s="1"/>
      <c r="AY498" s="1"/>
      <c r="AZ498" s="1"/>
      <c r="BD498" s="34">
        <f ca="1">Table1[[#This Row],[Car Value]]/Table1[[#This Row],[Cars]]</f>
        <v>8938.673023952555</v>
      </c>
      <c r="BG498" s="34">
        <f t="shared" ca="1" si="348"/>
        <v>0</v>
      </c>
      <c r="BN498" s="16">
        <f ca="1">Table1[[#This Row],[Mortage Value]]/Table1[[#This Row],[Value of House]]</f>
        <v>0.26052558265795245</v>
      </c>
      <c r="BO498" s="1">
        <f t="shared" ca="1" si="339"/>
        <v>0</v>
      </c>
      <c r="BP498" s="1"/>
      <c r="BS498" s="33">
        <f t="shared" ca="1" si="357"/>
        <v>0</v>
      </c>
      <c r="BT498" s="33">
        <f t="shared" ca="1" si="358"/>
        <v>0</v>
      </c>
      <c r="BU498" s="33">
        <f t="shared" ca="1" si="359"/>
        <v>0</v>
      </c>
      <c r="BV498" s="33">
        <f t="shared" ca="1" si="369"/>
        <v>0</v>
      </c>
      <c r="BW498" s="33">
        <f t="shared" ca="1" si="360"/>
        <v>23582</v>
      </c>
      <c r="BX498" s="33">
        <f t="shared" ca="1" si="361"/>
        <v>0</v>
      </c>
      <c r="BZ498" s="33">
        <f t="shared" ca="1" si="349"/>
        <v>0</v>
      </c>
      <c r="CA498" s="33">
        <f t="shared" ca="1" si="350"/>
        <v>0</v>
      </c>
      <c r="CB498" s="33">
        <f t="shared" ca="1" si="351"/>
        <v>0</v>
      </c>
      <c r="CC498" s="33">
        <f t="shared" ca="1" si="352"/>
        <v>0</v>
      </c>
      <c r="CD498" s="33">
        <f t="shared" ca="1" si="353"/>
        <v>0</v>
      </c>
      <c r="CE498" s="34">
        <f t="shared" ca="1" si="354"/>
        <v>0</v>
      </c>
      <c r="CG498" s="33">
        <f t="shared" ca="1" si="356"/>
        <v>1</v>
      </c>
      <c r="CH498" s="7"/>
      <c r="CJ498" s="34">
        <f t="shared" ca="1" si="355"/>
        <v>30</v>
      </c>
    </row>
    <row r="499" spans="1:88" x14ac:dyDescent="0.25">
      <c r="A499" s="1">
        <f t="shared" ca="1" si="326"/>
        <v>2</v>
      </c>
      <c r="B499" s="1" t="str">
        <f t="shared" ca="1" si="327"/>
        <v>Women</v>
      </c>
      <c r="C499" s="1">
        <f t="shared" ca="1" si="328"/>
        <v>33</v>
      </c>
      <c r="D499" s="1">
        <f t="shared" ca="1" si="329"/>
        <v>1</v>
      </c>
      <c r="E499" s="1" t="str">
        <f t="shared" ca="1" si="330"/>
        <v>Health</v>
      </c>
      <c r="F499" s="1">
        <f t="shared" ca="1" si="331"/>
        <v>4</v>
      </c>
      <c r="G499" s="1" t="str">
        <f t="shared" ca="1" si="332"/>
        <v>IT Engineering</v>
      </c>
      <c r="H499" s="1">
        <f t="shared" ca="1" si="333"/>
        <v>2</v>
      </c>
      <c r="I499" s="1">
        <f t="shared" ca="1" si="325"/>
        <v>1</v>
      </c>
      <c r="J499" s="1">
        <f t="shared" ca="1" si="334"/>
        <v>27384</v>
      </c>
      <c r="K499" s="1">
        <f t="shared" ca="1" si="335"/>
        <v>4</v>
      </c>
      <c r="L499" s="1" t="str">
        <f t="shared" ca="1" si="336"/>
        <v>Sarvoday Nagar</v>
      </c>
      <c r="M499" s="1">
        <f t="shared" ca="1" si="362"/>
        <v>109536</v>
      </c>
      <c r="N499" s="1">
        <f t="shared" ca="1" si="337"/>
        <v>30669.713246120835</v>
      </c>
      <c r="O499" s="1">
        <f t="shared" ca="1" si="363"/>
        <v>19492.547147209189</v>
      </c>
      <c r="P499" s="1">
        <f t="shared" ca="1" si="338"/>
        <v>4673</v>
      </c>
      <c r="Q499" s="1">
        <f t="shared" ca="1" si="364"/>
        <v>35100.238242644402</v>
      </c>
      <c r="R499">
        <f t="shared" ca="1" si="365"/>
        <v>25389.631004570561</v>
      </c>
      <c r="S499" s="1">
        <f t="shared" ca="1" si="366"/>
        <v>154418.17815177975</v>
      </c>
      <c r="T499" s="1">
        <f t="shared" ca="1" si="367"/>
        <v>70442.951488765248</v>
      </c>
      <c r="U499" s="1">
        <f t="shared" ca="1" si="368"/>
        <v>83975.226663014502</v>
      </c>
      <c r="X499" s="33">
        <f t="shared" ca="1" si="340"/>
        <v>1</v>
      </c>
      <c r="Y499" s="33">
        <f t="shared" ca="1" si="341"/>
        <v>0</v>
      </c>
      <c r="Z499" s="33"/>
      <c r="AA499" s="33"/>
      <c r="AO499" s="33">
        <f t="shared" ca="1" si="342"/>
        <v>0</v>
      </c>
      <c r="AP499" s="33">
        <f t="shared" ca="1" si="343"/>
        <v>0</v>
      </c>
      <c r="AQ499" s="33">
        <f t="shared" ca="1" si="344"/>
        <v>0</v>
      </c>
      <c r="AR499" s="33">
        <f t="shared" ca="1" si="345"/>
        <v>1</v>
      </c>
      <c r="AS499" s="33">
        <f t="shared" ca="1" si="346"/>
        <v>0</v>
      </c>
      <c r="AT499" s="34">
        <f t="shared" ca="1" si="347"/>
        <v>0</v>
      </c>
      <c r="AU499" s="33"/>
      <c r="AV499" s="1"/>
      <c r="AW499" s="1"/>
      <c r="AX499" s="1"/>
      <c r="AY499" s="1"/>
      <c r="AZ499" s="1"/>
      <c r="BD499" s="34">
        <f ca="1">Table1[[#This Row],[Car Value]]/Table1[[#This Row],[Cars]]</f>
        <v>19492.547147209189</v>
      </c>
      <c r="BG499" s="34">
        <f t="shared" ca="1" si="348"/>
        <v>0</v>
      </c>
      <c r="BN499" s="16">
        <f ca="1">Table1[[#This Row],[Mortage Value]]/Table1[[#This Row],[Value of House]]</f>
        <v>0.27999665175029975</v>
      </c>
      <c r="BO499" s="1">
        <f t="shared" ca="1" si="339"/>
        <v>0</v>
      </c>
      <c r="BP499" s="1"/>
      <c r="BS499" s="33">
        <f t="shared" ca="1" si="357"/>
        <v>0</v>
      </c>
      <c r="BT499" s="33">
        <f t="shared" ca="1" si="358"/>
        <v>0</v>
      </c>
      <c r="BU499" s="33">
        <f t="shared" ca="1" si="359"/>
        <v>0</v>
      </c>
      <c r="BV499" s="33">
        <f t="shared" ca="1" si="369"/>
        <v>0</v>
      </c>
      <c r="BW499" s="33">
        <f t="shared" ca="1" si="360"/>
        <v>0</v>
      </c>
      <c r="BX499" s="33">
        <f t="shared" ca="1" si="361"/>
        <v>21611</v>
      </c>
      <c r="BZ499" s="33">
        <f t="shared" ca="1" si="349"/>
        <v>0</v>
      </c>
      <c r="CA499" s="33">
        <f t="shared" ca="1" si="350"/>
        <v>0</v>
      </c>
      <c r="CB499" s="33">
        <f t="shared" ca="1" si="351"/>
        <v>0</v>
      </c>
      <c r="CC499" s="33">
        <f t="shared" ca="1" si="352"/>
        <v>21611</v>
      </c>
      <c r="CD499" s="33">
        <f t="shared" ca="1" si="353"/>
        <v>0</v>
      </c>
      <c r="CE499" s="34">
        <f t="shared" ca="1" si="354"/>
        <v>0</v>
      </c>
      <c r="CG499" s="33">
        <f t="shared" ca="1" si="356"/>
        <v>1</v>
      </c>
      <c r="CH499" s="7"/>
      <c r="CJ499" s="34">
        <f t="shared" ca="1" si="355"/>
        <v>36</v>
      </c>
    </row>
    <row r="500" spans="1:88" ht="15.75" thickBot="1" x14ac:dyDescent="0.3">
      <c r="A500" s="1">
        <f t="shared" ca="1" si="326"/>
        <v>2</v>
      </c>
      <c r="B500" s="1" t="str">
        <f t="shared" ca="1" si="327"/>
        <v>Women</v>
      </c>
      <c r="C500" s="1">
        <f t="shared" ca="1" si="328"/>
        <v>28</v>
      </c>
      <c r="D500" s="1">
        <f t="shared" ca="1" si="329"/>
        <v>4</v>
      </c>
      <c r="E500" s="1" t="str">
        <f t="shared" ca="1" si="330"/>
        <v>IT</v>
      </c>
      <c r="F500" s="1">
        <f t="shared" ca="1" si="331"/>
        <v>3</v>
      </c>
      <c r="G500" s="1" t="str">
        <f t="shared" ca="1" si="332"/>
        <v>B.ED</v>
      </c>
      <c r="H500" s="1">
        <f t="shared" ca="1" si="333"/>
        <v>1</v>
      </c>
      <c r="I500" s="1">
        <f t="shared" ca="1" si="325"/>
        <v>1</v>
      </c>
      <c r="J500" s="1">
        <f t="shared" ca="1" si="334"/>
        <v>19737</v>
      </c>
      <c r="K500" s="1">
        <f t="shared" ca="1" si="335"/>
        <v>7</v>
      </c>
      <c r="L500" s="1" t="str">
        <f t="shared" ca="1" si="336"/>
        <v>Tank Road</v>
      </c>
      <c r="M500" s="1">
        <f t="shared" ca="1" si="362"/>
        <v>59211</v>
      </c>
      <c r="N500" s="1">
        <f t="shared" ca="1" si="337"/>
        <v>46200.623426591701</v>
      </c>
      <c r="O500" s="1">
        <f t="shared" ca="1" si="363"/>
        <v>18004.16003224154</v>
      </c>
      <c r="P500" s="1">
        <f t="shared" ca="1" si="338"/>
        <v>7565</v>
      </c>
      <c r="Q500" s="1">
        <f t="shared" ca="1" si="364"/>
        <v>33341.770134722778</v>
      </c>
      <c r="R500">
        <f t="shared" ca="1" si="365"/>
        <v>13336.645385727003</v>
      </c>
      <c r="S500" s="1">
        <f t="shared" ca="1" si="366"/>
        <v>90551.805417968542</v>
      </c>
      <c r="T500" s="1">
        <f t="shared" ca="1" si="367"/>
        <v>87107.393561314471</v>
      </c>
      <c r="U500" s="1">
        <f t="shared" ca="1" si="368"/>
        <v>3444.411856654071</v>
      </c>
      <c r="X500" s="33">
        <f t="shared" ca="1" si="340"/>
        <v>0</v>
      </c>
      <c r="Y500" s="33">
        <f t="shared" ca="1" si="341"/>
        <v>1</v>
      </c>
      <c r="Z500" s="33"/>
      <c r="AA500" s="33"/>
      <c r="AO500" s="36">
        <f t="shared" ca="1" si="342"/>
        <v>0</v>
      </c>
      <c r="AP500" s="36">
        <f t="shared" ca="1" si="343"/>
        <v>0</v>
      </c>
      <c r="AQ500" s="36">
        <f t="shared" ca="1" si="344"/>
        <v>1</v>
      </c>
      <c r="AR500" s="36">
        <f t="shared" ca="1" si="345"/>
        <v>0</v>
      </c>
      <c r="AS500" s="36">
        <f t="shared" ca="1" si="346"/>
        <v>0</v>
      </c>
      <c r="AT500" s="37">
        <f t="shared" ca="1" si="347"/>
        <v>0</v>
      </c>
      <c r="AU500" s="33"/>
      <c r="AV500" s="1"/>
      <c r="AW500" s="1"/>
      <c r="AX500" s="1"/>
      <c r="AY500" s="1"/>
      <c r="AZ500" s="1"/>
      <c r="BD500" s="37">
        <f ca="1">Table1[[#This Row],[Car Value]]/Table1[[#This Row],[Cars]]</f>
        <v>18004.16003224154</v>
      </c>
      <c r="BG500" s="34">
        <f t="shared" ca="1" si="348"/>
        <v>0</v>
      </c>
      <c r="BN500" s="16">
        <f ca="1">Table1[[#This Row],[Mortage Value]]/Table1[[#This Row],[Value of House]]</f>
        <v>0.78027095348147646</v>
      </c>
      <c r="BO500" s="1">
        <f t="shared" ca="1" si="339"/>
        <v>0</v>
      </c>
      <c r="BP500" s="1"/>
      <c r="BS500" s="33">
        <f t="shared" ca="1" si="357"/>
        <v>0</v>
      </c>
      <c r="BT500" s="33">
        <f t="shared" ca="1" si="358"/>
        <v>0</v>
      </c>
      <c r="BU500" s="33">
        <f t="shared" ca="1" si="359"/>
        <v>0</v>
      </c>
      <c r="BV500" s="33">
        <f t="shared" ca="1" si="369"/>
        <v>0</v>
      </c>
      <c r="BW500" s="33">
        <f t="shared" ca="1" si="360"/>
        <v>27384</v>
      </c>
      <c r="BX500" s="33">
        <f t="shared" ca="1" si="361"/>
        <v>0</v>
      </c>
      <c r="BZ500" s="33">
        <f t="shared" ca="1" si="349"/>
        <v>0</v>
      </c>
      <c r="CA500" s="33">
        <f t="shared" ca="1" si="350"/>
        <v>0</v>
      </c>
      <c r="CB500" s="33">
        <f t="shared" ca="1" si="351"/>
        <v>27384</v>
      </c>
      <c r="CC500" s="33">
        <f t="shared" ca="1" si="352"/>
        <v>0</v>
      </c>
      <c r="CD500" s="33">
        <f t="shared" ca="1" si="353"/>
        <v>0</v>
      </c>
      <c r="CE500" s="34">
        <f t="shared" ca="1" si="354"/>
        <v>0</v>
      </c>
      <c r="CG500" s="33">
        <f t="shared" ca="1" si="356"/>
        <v>1</v>
      </c>
      <c r="CH500" s="7"/>
      <c r="CJ500" s="34">
        <f t="shared" ca="1" si="355"/>
        <v>34</v>
      </c>
    </row>
    <row r="501" spans="1:88" ht="15.75" thickBot="1" x14ac:dyDescent="0.3">
      <c r="BG501" s="37">
        <f t="shared" ca="1" si="348"/>
        <v>0</v>
      </c>
      <c r="BN501" s="16" t="e">
        <f>Table1[[#This Row],[Mortage Value]]/Table1[[#This Row],[Value of House]]</f>
        <v>#VALUE!</v>
      </c>
      <c r="BO501" s="1" t="e">
        <f t="shared" si="339"/>
        <v>#VALUE!</v>
      </c>
      <c r="BP501" s="1"/>
      <c r="BS501" s="7"/>
      <c r="BT501" s="7"/>
      <c r="BU501" s="7"/>
      <c r="BV501" s="7"/>
      <c r="BW501" s="7"/>
      <c r="BX501" s="7"/>
      <c r="BZ501" s="7"/>
      <c r="CA501" s="7"/>
      <c r="CB501" s="7"/>
      <c r="CC501" s="7"/>
      <c r="CD501" s="7"/>
      <c r="CE501" s="8"/>
      <c r="CG501" s="33">
        <f t="shared" ca="1" si="356"/>
        <v>1</v>
      </c>
      <c r="CH501" s="7"/>
      <c r="CJ501" s="37">
        <f t="shared" ca="1" si="355"/>
        <v>33</v>
      </c>
    </row>
    <row r="502" spans="1:88" ht="15.75" thickBot="1" x14ac:dyDescent="0.3">
      <c r="BS502" s="18">
        <f ca="1">AVERAGEIF(BS8:BS500,"&lt;&gt;0")</f>
        <v>25791.62162162162</v>
      </c>
      <c r="BT502" s="18">
        <f ca="1">AVERAGEIF(BT8:BT500,"&lt;&gt;0")</f>
        <v>25483.353846153845</v>
      </c>
      <c r="BU502" s="18">
        <f ca="1">AVERAGEIF(BU8:BU500,"&lt;&gt;0")</f>
        <v>25291.36231884058</v>
      </c>
      <c r="BV502" s="18">
        <f ca="1">AVERAGEIF(BV8:BV500,"&lt;&gt;0")</f>
        <v>24928.642857142859</v>
      </c>
      <c r="BW502" s="18">
        <f ca="1">AVERAGEIF(BW8:BW500,"&lt;&gt;0")</f>
        <v>25189.634146341465</v>
      </c>
      <c r="BX502" s="18">
        <f t="shared" ref="BX502" ca="1" si="370">AVERAGEIF(BX8:BX500,"&lt;&gt;0")</f>
        <v>25474.029850746268</v>
      </c>
      <c r="BZ502" s="31">
        <f ca="1">AVERAGEIF(BZ8:BZ500,"&lt;&gt;0")</f>
        <v>25629.551282051281</v>
      </c>
      <c r="CA502" s="31">
        <f t="shared" ref="CA502:CE502" ca="1" si="371">AVERAGEIF(CA8:CA500,"&lt;&gt;0")</f>
        <v>25871.951219512193</v>
      </c>
      <c r="CB502" s="31">
        <f t="shared" ca="1" si="371"/>
        <v>25472.932584269663</v>
      </c>
      <c r="CC502" s="31">
        <f t="shared" ca="1" si="371"/>
        <v>24359.113924050635</v>
      </c>
      <c r="CD502" s="31">
        <f ca="1">CJ502</f>
        <v>35.394793926247289</v>
      </c>
      <c r="CE502" s="32" t="e">
        <f t="shared" ca="1" si="371"/>
        <v>#DIV/0!</v>
      </c>
      <c r="CJ502" s="28">
        <f ca="1">AVERAGEIF(CJ9:CJ501,"&lt;&gt;0")</f>
        <v>35.394793926247289</v>
      </c>
    </row>
    <row r="503" spans="1:88" x14ac:dyDescent="0.25">
      <c r="BS503" s="7"/>
      <c r="BT503" s="7"/>
      <c r="BU503" s="7"/>
      <c r="BV503" s="7"/>
      <c r="BW503" s="7"/>
      <c r="BX503" s="7"/>
      <c r="BZ503" s="7"/>
      <c r="CA503" s="7"/>
      <c r="CB503" s="7"/>
      <c r="CC503" s="7"/>
      <c r="CD503" s="7"/>
      <c r="CE503" s="8"/>
    </row>
  </sheetData>
  <mergeCells count="1">
    <mergeCell ref="I2:Q3"/>
  </mergeCells>
  <pageMargins left="0.7" right="0.7" top="0.75" bottom="0.75" header="0.3" footer="0.3"/>
  <pageSetup orientation="portrait" horizontalDpi="300" verticalDpi="300" r:id="rId1"/>
  <tableParts count="11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X65"/>
  <sheetViews>
    <sheetView zoomScale="40" zoomScaleNormal="40" workbookViewId="0">
      <selection activeCell="AA20" sqref="AA20"/>
    </sheetView>
  </sheetViews>
  <sheetFormatPr defaultRowHeight="15" x14ac:dyDescent="0.25"/>
  <cols>
    <col min="5" max="5" width="22" customWidth="1"/>
    <col min="6" max="6" width="24.42578125" customWidth="1"/>
    <col min="7" max="7" width="25.28515625" customWidth="1"/>
    <col min="8" max="8" width="31.5703125" customWidth="1"/>
    <col min="9" max="9" width="30.28515625" customWidth="1"/>
    <col min="10" max="10" width="22.5703125" customWidth="1"/>
    <col min="13" max="13" width="14.28515625" customWidth="1"/>
    <col min="14" max="14" width="16.7109375" customWidth="1"/>
    <col min="15" max="15" width="19.5703125" customWidth="1"/>
    <col min="16" max="16" width="19" customWidth="1"/>
    <col min="17" max="17" width="23" customWidth="1"/>
    <col min="18" max="18" width="18.28515625" customWidth="1"/>
  </cols>
  <sheetData>
    <row r="4" spans="5:24" ht="15.75" thickBot="1" x14ac:dyDescent="0.3"/>
    <row r="5" spans="5:24" x14ac:dyDescent="0.25">
      <c r="E5" s="67" t="s">
        <v>81</v>
      </c>
      <c r="F5" s="68"/>
      <c r="G5" s="68"/>
      <c r="H5" s="68"/>
      <c r="I5" s="68"/>
      <c r="J5" s="68"/>
      <c r="K5" s="68"/>
      <c r="L5" s="68"/>
      <c r="M5" s="68"/>
      <c r="N5" s="68"/>
      <c r="O5" s="68"/>
      <c r="P5" s="68"/>
      <c r="Q5" s="68"/>
      <c r="R5" s="69"/>
      <c r="S5" s="165"/>
      <c r="T5" s="166"/>
      <c r="U5" s="166"/>
      <c r="V5" s="166"/>
      <c r="W5" s="166"/>
      <c r="X5" s="167"/>
    </row>
    <row r="6" spans="5:24" x14ac:dyDescent="0.25">
      <c r="E6" s="70"/>
      <c r="F6" s="71"/>
      <c r="G6" s="71"/>
      <c r="H6" s="71"/>
      <c r="I6" s="71"/>
      <c r="J6" s="71"/>
      <c r="K6" s="71"/>
      <c r="L6" s="71"/>
      <c r="M6" s="71"/>
      <c r="N6" s="71"/>
      <c r="O6" s="71"/>
      <c r="P6" s="71"/>
      <c r="Q6" s="71"/>
      <c r="R6" s="72"/>
      <c r="S6" s="168"/>
      <c r="T6" s="169"/>
      <c r="U6" s="169"/>
      <c r="V6" s="169"/>
      <c r="W6" s="169"/>
      <c r="X6" s="170"/>
    </row>
    <row r="7" spans="5:24" x14ac:dyDescent="0.25">
      <c r="E7" s="70"/>
      <c r="F7" s="71"/>
      <c r="G7" s="71"/>
      <c r="H7" s="71"/>
      <c r="I7" s="71"/>
      <c r="J7" s="71"/>
      <c r="K7" s="71"/>
      <c r="L7" s="71"/>
      <c r="M7" s="71"/>
      <c r="N7" s="71"/>
      <c r="O7" s="71"/>
      <c r="P7" s="71"/>
      <c r="Q7" s="71"/>
      <c r="R7" s="72"/>
      <c r="S7" s="168"/>
      <c r="T7" s="169"/>
      <c r="U7" s="169"/>
      <c r="V7" s="169"/>
      <c r="W7" s="169"/>
      <c r="X7" s="170"/>
    </row>
    <row r="8" spans="5:24" ht="15.75" thickBot="1" x14ac:dyDescent="0.3">
      <c r="E8" s="73"/>
      <c r="F8" s="74"/>
      <c r="G8" s="74"/>
      <c r="H8" s="74"/>
      <c r="I8" s="74"/>
      <c r="J8" s="74"/>
      <c r="K8" s="74"/>
      <c r="L8" s="74"/>
      <c r="M8" s="74"/>
      <c r="N8" s="74"/>
      <c r="O8" s="74"/>
      <c r="P8" s="74"/>
      <c r="Q8" s="74"/>
      <c r="R8" s="75"/>
      <c r="S8" s="168"/>
      <c r="T8" s="169"/>
      <c r="U8" s="169"/>
      <c r="V8" s="169"/>
      <c r="W8" s="169"/>
      <c r="X8" s="170"/>
    </row>
    <row r="9" spans="5:24" x14ac:dyDescent="0.25">
      <c r="E9" s="76" t="s">
        <v>69</v>
      </c>
      <c r="F9" s="77"/>
      <c r="G9" s="77"/>
      <c r="H9" s="78"/>
      <c r="I9" s="76" t="s">
        <v>45</v>
      </c>
      <c r="J9" s="77"/>
      <c r="K9" s="77"/>
      <c r="L9" s="78"/>
      <c r="M9" s="76" t="s">
        <v>71</v>
      </c>
      <c r="N9" s="77"/>
      <c r="O9" s="77"/>
      <c r="P9" s="77"/>
      <c r="Q9" s="77"/>
      <c r="R9" s="78"/>
      <c r="S9" s="168"/>
      <c r="T9" s="169"/>
      <c r="U9" s="169"/>
      <c r="V9" s="169"/>
      <c r="W9" s="169"/>
      <c r="X9" s="170"/>
    </row>
    <row r="10" spans="5:24" ht="15.75" thickBot="1" x14ac:dyDescent="0.3">
      <c r="E10" s="79"/>
      <c r="F10" s="80"/>
      <c r="G10" s="80"/>
      <c r="H10" s="81"/>
      <c r="I10" s="79"/>
      <c r="J10" s="80"/>
      <c r="K10" s="80"/>
      <c r="L10" s="81"/>
      <c r="M10" s="79"/>
      <c r="N10" s="80"/>
      <c r="O10" s="80"/>
      <c r="P10" s="80"/>
      <c r="Q10" s="80"/>
      <c r="R10" s="81"/>
      <c r="S10" s="168"/>
      <c r="T10" s="169"/>
      <c r="U10" s="169"/>
      <c r="V10" s="169"/>
      <c r="W10" s="169"/>
      <c r="X10" s="170"/>
    </row>
    <row r="11" spans="5:24" ht="15.75" thickBot="1" x14ac:dyDescent="0.3">
      <c r="E11" s="82" t="s">
        <v>70</v>
      </c>
      <c r="F11" s="83"/>
      <c r="G11" s="82" t="s">
        <v>42</v>
      </c>
      <c r="H11" s="83"/>
      <c r="I11" s="84">
        <f ca="1">Sheet1!AM8</f>
        <v>35.317813765182187</v>
      </c>
      <c r="J11" s="85"/>
      <c r="K11" s="85"/>
      <c r="L11" s="86"/>
      <c r="M11" s="43" t="s">
        <v>5</v>
      </c>
      <c r="N11" s="43" t="s">
        <v>6</v>
      </c>
      <c r="O11" s="43" t="s">
        <v>3</v>
      </c>
      <c r="P11" s="43" t="s">
        <v>4</v>
      </c>
      <c r="Q11" s="44" t="s">
        <v>47</v>
      </c>
      <c r="R11" s="45" t="s">
        <v>48</v>
      </c>
      <c r="S11" s="168"/>
      <c r="T11" s="169"/>
      <c r="U11" s="169"/>
      <c r="V11" s="169"/>
      <c r="W11" s="169"/>
      <c r="X11" s="170"/>
    </row>
    <row r="12" spans="5:24" x14ac:dyDescent="0.25">
      <c r="E12" s="139">
        <f ca="1">Sheet1!Z8</f>
        <v>250</v>
      </c>
      <c r="F12" s="140"/>
      <c r="G12" s="139">
        <f ca="1">Sheet1!AA8</f>
        <v>243</v>
      </c>
      <c r="H12" s="140"/>
      <c r="I12" s="87"/>
      <c r="J12" s="88"/>
      <c r="K12" s="88"/>
      <c r="L12" s="89"/>
      <c r="M12" s="93">
        <f ca="1">Sheet1!AU8</f>
        <v>78</v>
      </c>
      <c r="N12" s="93">
        <f ca="1">Sheet1!AV8</f>
        <v>82</v>
      </c>
      <c r="O12" s="93">
        <f ca="1">Sheet1!AW8</f>
        <v>89</v>
      </c>
      <c r="P12" s="93">
        <f ca="1">Sheet1!AX8</f>
        <v>79</v>
      </c>
      <c r="Q12" s="93">
        <f ca="1">Sheet1!AY8</f>
        <v>73</v>
      </c>
      <c r="R12" s="93">
        <f ca="1">Sheet1!AZ8</f>
        <v>0</v>
      </c>
      <c r="S12" s="168"/>
      <c r="T12" s="169"/>
      <c r="U12" s="169"/>
      <c r="V12" s="169"/>
      <c r="W12" s="169"/>
      <c r="X12" s="170"/>
    </row>
    <row r="13" spans="5:24" ht="15.75" thickBot="1" x14ac:dyDescent="0.3">
      <c r="E13" s="141"/>
      <c r="F13" s="142"/>
      <c r="G13" s="141"/>
      <c r="H13" s="142"/>
      <c r="I13" s="90"/>
      <c r="J13" s="91"/>
      <c r="K13" s="91"/>
      <c r="L13" s="92"/>
      <c r="M13" s="94"/>
      <c r="N13" s="94"/>
      <c r="O13" s="94"/>
      <c r="P13" s="94"/>
      <c r="Q13" s="94"/>
      <c r="R13" s="94"/>
      <c r="S13" s="171"/>
      <c r="T13" s="172"/>
      <c r="U13" s="172"/>
      <c r="V13" s="172"/>
      <c r="W13" s="172"/>
      <c r="X13" s="173"/>
    </row>
    <row r="14" spans="5:24" ht="15.75" thickBot="1" x14ac:dyDescent="0.3">
      <c r="E14" s="6"/>
      <c r="F14" s="7"/>
      <c r="G14" s="7"/>
      <c r="H14" s="8"/>
      <c r="I14" s="76" t="s">
        <v>56</v>
      </c>
      <c r="J14" s="77"/>
      <c r="K14" s="77"/>
      <c r="L14" s="78"/>
      <c r="M14" s="95"/>
      <c r="N14" s="96"/>
      <c r="O14" s="96"/>
      <c r="P14" s="96"/>
      <c r="Q14" s="96"/>
      <c r="R14" s="97"/>
      <c r="S14" s="192" t="s">
        <v>80</v>
      </c>
      <c r="T14" s="193"/>
      <c r="U14" s="193"/>
      <c r="V14" s="193"/>
      <c r="W14" s="193"/>
      <c r="X14" s="194"/>
    </row>
    <row r="15" spans="5:24" ht="15.75" thickBot="1" x14ac:dyDescent="0.3">
      <c r="E15" s="6"/>
      <c r="F15" s="7"/>
      <c r="G15" s="7"/>
      <c r="H15" s="8"/>
      <c r="I15" s="79"/>
      <c r="J15" s="80"/>
      <c r="K15" s="80"/>
      <c r="L15" s="81"/>
      <c r="M15" s="98"/>
      <c r="N15" s="99"/>
      <c r="O15" s="99"/>
      <c r="P15" s="99"/>
      <c r="Q15" s="99"/>
      <c r="R15" s="100"/>
      <c r="S15" s="195">
        <v>1</v>
      </c>
      <c r="T15" s="196"/>
      <c r="U15" s="195">
        <v>2</v>
      </c>
      <c r="V15" s="196"/>
      <c r="W15" s="199">
        <v>3</v>
      </c>
      <c r="X15" s="196"/>
    </row>
    <row r="16" spans="5:24" ht="15.75" thickBot="1" x14ac:dyDescent="0.3">
      <c r="E16" s="6"/>
      <c r="F16" s="7"/>
      <c r="G16" s="7"/>
      <c r="H16" s="8"/>
      <c r="I16" s="101">
        <f ca="1">Sheet1!BB7</f>
        <v>25515.15182186235</v>
      </c>
      <c r="J16" s="102"/>
      <c r="K16" s="102"/>
      <c r="L16" s="103"/>
      <c r="M16" s="98"/>
      <c r="N16" s="99"/>
      <c r="O16" s="99"/>
      <c r="P16" s="99"/>
      <c r="Q16" s="99"/>
      <c r="R16" s="100"/>
      <c r="S16" s="197"/>
      <c r="T16" s="198"/>
      <c r="U16" s="197"/>
      <c r="V16" s="198"/>
      <c r="W16" s="200"/>
      <c r="X16" s="198"/>
    </row>
    <row r="17" spans="4:24" x14ac:dyDescent="0.25">
      <c r="E17" s="6"/>
      <c r="F17" s="7"/>
      <c r="G17" s="7"/>
      <c r="H17" s="8"/>
      <c r="I17" s="104"/>
      <c r="J17" s="105"/>
      <c r="K17" s="105"/>
      <c r="L17" s="106"/>
      <c r="M17" s="98"/>
      <c r="N17" s="99"/>
      <c r="O17" s="99"/>
      <c r="P17" s="99"/>
      <c r="Q17" s="99"/>
      <c r="R17" s="100"/>
      <c r="S17" s="95">
        <v>100000</v>
      </c>
      <c r="T17" s="97"/>
      <c r="U17" s="201">
        <v>0.2</v>
      </c>
      <c r="V17" s="97"/>
      <c r="W17" s="95">
        <v>100000</v>
      </c>
      <c r="X17" s="97"/>
    </row>
    <row r="18" spans="4:24" ht="15.75" thickBot="1" x14ac:dyDescent="0.3">
      <c r="E18" s="6"/>
      <c r="F18" s="7"/>
      <c r="G18" s="7"/>
      <c r="H18" s="8"/>
      <c r="I18" s="107"/>
      <c r="J18" s="108"/>
      <c r="K18" s="108"/>
      <c r="L18" s="109"/>
      <c r="M18" s="98"/>
      <c r="N18" s="99"/>
      <c r="O18" s="99"/>
      <c r="P18" s="99"/>
      <c r="Q18" s="99"/>
      <c r="R18" s="100"/>
      <c r="S18" s="136"/>
      <c r="T18" s="138"/>
      <c r="U18" s="136"/>
      <c r="V18" s="138"/>
      <c r="W18" s="136"/>
      <c r="X18" s="138"/>
    </row>
    <row r="19" spans="4:24" x14ac:dyDescent="0.25">
      <c r="E19" s="6"/>
      <c r="F19" s="7"/>
      <c r="G19" s="7"/>
      <c r="H19" s="8"/>
      <c r="I19" s="76" t="s">
        <v>72</v>
      </c>
      <c r="J19" s="77"/>
      <c r="K19" s="77"/>
      <c r="L19" s="78"/>
      <c r="M19" s="98"/>
      <c r="N19" s="99"/>
      <c r="O19" s="99"/>
      <c r="P19" s="99"/>
      <c r="Q19" s="99"/>
      <c r="R19" s="100"/>
      <c r="S19" s="174"/>
      <c r="T19" s="175"/>
      <c r="U19" s="175"/>
      <c r="V19" s="175"/>
      <c r="W19" s="175"/>
      <c r="X19" s="176"/>
    </row>
    <row r="20" spans="4:24" ht="15.75" thickBot="1" x14ac:dyDescent="0.3">
      <c r="E20" s="6"/>
      <c r="F20" s="7"/>
      <c r="G20" s="7"/>
      <c r="H20" s="8"/>
      <c r="I20" s="79"/>
      <c r="J20" s="80"/>
      <c r="K20" s="80"/>
      <c r="L20" s="81"/>
      <c r="M20" s="98"/>
      <c r="N20" s="99"/>
      <c r="O20" s="99"/>
      <c r="P20" s="99"/>
      <c r="Q20" s="99"/>
      <c r="R20" s="100"/>
      <c r="S20" s="177"/>
      <c r="T20" s="178"/>
      <c r="U20" s="178"/>
      <c r="V20" s="178"/>
      <c r="W20" s="178"/>
      <c r="X20" s="179"/>
    </row>
    <row r="21" spans="4:24" x14ac:dyDescent="0.25">
      <c r="E21" s="6"/>
      <c r="F21" s="7"/>
      <c r="G21" s="7"/>
      <c r="H21" s="8"/>
      <c r="I21" s="110">
        <f ca="1">Sheet1!BE7</f>
        <v>13017.149198520918</v>
      </c>
      <c r="J21" s="111"/>
      <c r="K21" s="111"/>
      <c r="L21" s="112"/>
      <c r="M21" s="98"/>
      <c r="N21" s="99"/>
      <c r="O21" s="99"/>
      <c r="P21" s="99"/>
      <c r="Q21" s="99"/>
      <c r="R21" s="100"/>
      <c r="S21" s="177"/>
      <c r="T21" s="178"/>
      <c r="U21" s="178"/>
      <c r="V21" s="178"/>
      <c r="W21" s="178"/>
      <c r="X21" s="179"/>
    </row>
    <row r="22" spans="4:24" x14ac:dyDescent="0.25">
      <c r="E22" s="6"/>
      <c r="F22" s="7"/>
      <c r="G22" s="7"/>
      <c r="H22" s="8"/>
      <c r="I22" s="113"/>
      <c r="J22" s="114"/>
      <c r="K22" s="114"/>
      <c r="L22" s="115"/>
      <c r="M22" s="98"/>
      <c r="N22" s="99"/>
      <c r="O22" s="99"/>
      <c r="P22" s="99"/>
      <c r="Q22" s="99"/>
      <c r="R22" s="100"/>
      <c r="S22" s="177"/>
      <c r="T22" s="178"/>
      <c r="U22" s="178"/>
      <c r="V22" s="178"/>
      <c r="W22" s="178"/>
      <c r="X22" s="179"/>
    </row>
    <row r="23" spans="4:24" ht="15.75" thickBot="1" x14ac:dyDescent="0.3">
      <c r="E23" s="6"/>
      <c r="F23" s="7"/>
      <c r="G23" s="7"/>
      <c r="H23" s="8"/>
      <c r="I23" s="116"/>
      <c r="J23" s="117"/>
      <c r="K23" s="117"/>
      <c r="L23" s="118"/>
      <c r="M23" s="98"/>
      <c r="N23" s="99"/>
      <c r="O23" s="99"/>
      <c r="P23" s="99"/>
      <c r="Q23" s="99"/>
      <c r="R23" s="100"/>
      <c r="S23" s="177"/>
      <c r="T23" s="178"/>
      <c r="U23" s="178"/>
      <c r="V23" s="178"/>
      <c r="W23" s="178"/>
      <c r="X23" s="179"/>
    </row>
    <row r="24" spans="4:24" x14ac:dyDescent="0.25">
      <c r="E24" s="6"/>
      <c r="F24" s="7"/>
      <c r="G24" s="7"/>
      <c r="H24" s="8"/>
      <c r="I24" s="119" t="s">
        <v>73</v>
      </c>
      <c r="J24" s="120"/>
      <c r="K24" s="120"/>
      <c r="L24" s="121"/>
      <c r="M24" s="98"/>
      <c r="N24" s="99"/>
      <c r="O24" s="99"/>
      <c r="P24" s="99"/>
      <c r="Q24" s="99"/>
      <c r="R24" s="100"/>
      <c r="S24" s="177"/>
      <c r="T24" s="178"/>
      <c r="U24" s="178"/>
      <c r="V24" s="178"/>
      <c r="W24" s="178"/>
      <c r="X24" s="179"/>
    </row>
    <row r="25" spans="4:24" ht="15.75" thickBot="1" x14ac:dyDescent="0.3">
      <c r="E25" s="6"/>
      <c r="F25" s="7"/>
      <c r="G25" s="7"/>
      <c r="H25" s="8"/>
      <c r="I25" s="122"/>
      <c r="J25" s="123"/>
      <c r="K25" s="123"/>
      <c r="L25" s="124"/>
      <c r="M25" s="98"/>
      <c r="N25" s="99"/>
      <c r="O25" s="99"/>
      <c r="P25" s="99"/>
      <c r="Q25" s="99"/>
      <c r="R25" s="100"/>
      <c r="S25" s="177"/>
      <c r="T25" s="178"/>
      <c r="U25" s="178"/>
      <c r="V25" s="178"/>
      <c r="W25" s="178"/>
      <c r="X25" s="179"/>
    </row>
    <row r="26" spans="4:24" x14ac:dyDescent="0.25">
      <c r="D26" s="7"/>
      <c r="E26" s="95"/>
      <c r="F26" s="96"/>
      <c r="G26" s="96"/>
      <c r="H26" s="97"/>
      <c r="I26" s="125">
        <f ca="1">Sheet1!BI9</f>
        <v>0</v>
      </c>
      <c r="J26" s="125"/>
      <c r="K26" s="125"/>
      <c r="L26" s="126"/>
      <c r="M26" s="98"/>
      <c r="N26" s="99"/>
      <c r="O26" s="99"/>
      <c r="P26" s="99"/>
      <c r="Q26" s="99"/>
      <c r="R26" s="100"/>
      <c r="S26" s="177"/>
      <c r="T26" s="178"/>
      <c r="U26" s="178"/>
      <c r="V26" s="178"/>
      <c r="W26" s="178"/>
      <c r="X26" s="179"/>
    </row>
    <row r="27" spans="4:24" x14ac:dyDescent="0.25">
      <c r="D27" s="7"/>
      <c r="E27" s="98"/>
      <c r="F27" s="99"/>
      <c r="G27" s="99"/>
      <c r="H27" s="100"/>
      <c r="I27" s="127"/>
      <c r="J27" s="127"/>
      <c r="K27" s="127"/>
      <c r="L27" s="128"/>
      <c r="M27" s="98"/>
      <c r="N27" s="99"/>
      <c r="O27" s="99"/>
      <c r="P27" s="99"/>
      <c r="Q27" s="99"/>
      <c r="R27" s="100"/>
      <c r="S27" s="177"/>
      <c r="T27" s="178"/>
      <c r="U27" s="178"/>
      <c r="V27" s="178"/>
      <c r="W27" s="178"/>
      <c r="X27" s="179"/>
    </row>
    <row r="28" spans="4:24" ht="15.75" thickBot="1" x14ac:dyDescent="0.3">
      <c r="D28" s="7"/>
      <c r="E28" s="98"/>
      <c r="F28" s="99"/>
      <c r="G28" s="99"/>
      <c r="H28" s="100"/>
      <c r="I28" s="129"/>
      <c r="J28" s="129"/>
      <c r="K28" s="129"/>
      <c r="L28" s="130"/>
      <c r="M28" s="98"/>
      <c r="N28" s="99"/>
      <c r="O28" s="99"/>
      <c r="P28" s="99"/>
      <c r="Q28" s="99"/>
      <c r="R28" s="100"/>
      <c r="S28" s="177"/>
      <c r="T28" s="178"/>
      <c r="U28" s="178"/>
      <c r="V28" s="178"/>
      <c r="W28" s="178"/>
      <c r="X28" s="179"/>
    </row>
    <row r="29" spans="4:24" ht="15.75" thickBot="1" x14ac:dyDescent="0.3">
      <c r="D29" s="7"/>
      <c r="E29" s="98"/>
      <c r="F29" s="99"/>
      <c r="G29" s="99"/>
      <c r="H29" s="100"/>
      <c r="I29" s="133" t="s">
        <v>74</v>
      </c>
      <c r="J29" s="133"/>
      <c r="K29" s="133"/>
      <c r="L29" s="134"/>
      <c r="M29" s="98"/>
      <c r="N29" s="99"/>
      <c r="O29" s="99"/>
      <c r="P29" s="99"/>
      <c r="Q29" s="99"/>
      <c r="R29" s="100"/>
      <c r="S29" s="177"/>
      <c r="T29" s="178"/>
      <c r="U29" s="178"/>
      <c r="V29" s="178"/>
      <c r="W29" s="178"/>
      <c r="X29" s="179"/>
    </row>
    <row r="30" spans="4:24" ht="15.75" thickBot="1" x14ac:dyDescent="0.3">
      <c r="D30" s="7"/>
      <c r="E30" s="98"/>
      <c r="F30" s="99"/>
      <c r="G30" s="99"/>
      <c r="H30" s="100"/>
      <c r="I30" s="135"/>
      <c r="J30" s="135"/>
      <c r="K30" s="135"/>
      <c r="L30" s="135"/>
      <c r="M30" s="76" t="s">
        <v>77</v>
      </c>
      <c r="N30" s="77"/>
      <c r="O30" s="77"/>
      <c r="P30" s="77"/>
      <c r="Q30" s="77"/>
      <c r="R30" s="78"/>
      <c r="S30" s="177"/>
      <c r="T30" s="178"/>
      <c r="U30" s="178"/>
      <c r="V30" s="178"/>
      <c r="W30" s="178"/>
      <c r="X30" s="179"/>
    </row>
    <row r="31" spans="4:24" ht="15.75" thickBot="1" x14ac:dyDescent="0.3">
      <c r="D31" s="7"/>
      <c r="E31" s="98"/>
      <c r="F31" s="99"/>
      <c r="G31" s="99"/>
      <c r="H31" s="100"/>
      <c r="I31" s="183" t="e">
        <f ca="1">Sheet1!BQ8</f>
        <v>#VALUE!</v>
      </c>
      <c r="J31" s="184"/>
      <c r="K31" s="184"/>
      <c r="L31" s="185"/>
      <c r="M31" s="79"/>
      <c r="N31" s="80"/>
      <c r="O31" s="80"/>
      <c r="P31" s="80"/>
      <c r="Q31" s="80"/>
      <c r="R31" s="81"/>
      <c r="S31" s="177"/>
      <c r="T31" s="178"/>
      <c r="U31" s="178"/>
      <c r="V31" s="178"/>
      <c r="W31" s="178"/>
      <c r="X31" s="179"/>
    </row>
    <row r="32" spans="4:24" ht="15.75" thickBot="1" x14ac:dyDescent="0.3">
      <c r="D32" s="7"/>
      <c r="E32" s="98"/>
      <c r="F32" s="99"/>
      <c r="G32" s="99"/>
      <c r="H32" s="100"/>
      <c r="I32" s="186"/>
      <c r="J32" s="187"/>
      <c r="K32" s="187"/>
      <c r="L32" s="188"/>
      <c r="M32" s="43" t="s">
        <v>5</v>
      </c>
      <c r="N32" s="43" t="s">
        <v>6</v>
      </c>
      <c r="O32" s="43" t="s">
        <v>3</v>
      </c>
      <c r="P32" s="43" t="s">
        <v>4</v>
      </c>
      <c r="Q32" s="44" t="s">
        <v>47</v>
      </c>
      <c r="R32" s="45" t="s">
        <v>48</v>
      </c>
      <c r="S32" s="177"/>
      <c r="T32" s="178"/>
      <c r="U32" s="178"/>
      <c r="V32" s="178"/>
      <c r="W32" s="178"/>
      <c r="X32" s="179"/>
    </row>
    <row r="33" spans="4:24" x14ac:dyDescent="0.25">
      <c r="D33" s="7"/>
      <c r="E33" s="98"/>
      <c r="F33" s="99"/>
      <c r="G33" s="99"/>
      <c r="H33" s="100"/>
      <c r="I33" s="186"/>
      <c r="J33" s="187"/>
      <c r="K33" s="187"/>
      <c r="L33" s="188"/>
      <c r="M33" s="154">
        <f ca="1">Sheet1!BZ502</f>
        <v>25629.551282051281</v>
      </c>
      <c r="N33" s="154">
        <f ca="1">Sheet1!CA502</f>
        <v>25871.951219512193</v>
      </c>
      <c r="O33" s="154">
        <f ca="1">Sheet1!CB502</f>
        <v>25472.932584269663</v>
      </c>
      <c r="P33" s="154">
        <f ca="1">Sheet1!CC502</f>
        <v>24359.113924050635</v>
      </c>
      <c r="Q33" s="154">
        <f ca="1">Sheet1!CD502</f>
        <v>35.394793926247289</v>
      </c>
      <c r="R33" s="154" t="e">
        <f ca="1">Sheet1!CE502</f>
        <v>#DIV/0!</v>
      </c>
      <c r="S33" s="177"/>
      <c r="T33" s="178"/>
      <c r="U33" s="178"/>
      <c r="V33" s="178"/>
      <c r="W33" s="178"/>
      <c r="X33" s="179"/>
    </row>
    <row r="34" spans="4:24" ht="11.25" customHeight="1" thickBot="1" x14ac:dyDescent="0.3">
      <c r="D34" s="7"/>
      <c r="E34" s="98"/>
      <c r="F34" s="99"/>
      <c r="G34" s="99"/>
      <c r="H34" s="100"/>
      <c r="I34" s="189"/>
      <c r="J34" s="190"/>
      <c r="K34" s="190"/>
      <c r="L34" s="191"/>
      <c r="M34" s="155"/>
      <c r="N34" s="155"/>
      <c r="O34" s="155"/>
      <c r="P34" s="155"/>
      <c r="Q34" s="155"/>
      <c r="R34" s="155"/>
      <c r="S34" s="177"/>
      <c r="T34" s="178"/>
      <c r="U34" s="178"/>
      <c r="V34" s="178"/>
      <c r="W34" s="178"/>
      <c r="X34" s="179"/>
    </row>
    <row r="35" spans="4:24" x14ac:dyDescent="0.25">
      <c r="D35" s="7"/>
      <c r="E35" s="98"/>
      <c r="F35" s="99"/>
      <c r="G35" s="99"/>
      <c r="H35" s="100"/>
      <c r="I35" s="133" t="s">
        <v>78</v>
      </c>
      <c r="J35" s="133"/>
      <c r="K35" s="133"/>
      <c r="L35" s="134"/>
      <c r="M35" s="143"/>
      <c r="N35" s="144"/>
      <c r="O35" s="144"/>
      <c r="P35" s="144"/>
      <c r="Q35" s="144"/>
      <c r="R35" s="145"/>
      <c r="S35" s="177"/>
      <c r="T35" s="178"/>
      <c r="U35" s="178"/>
      <c r="V35" s="178"/>
      <c r="W35" s="178"/>
      <c r="X35" s="179"/>
    </row>
    <row r="36" spans="4:24" ht="15.75" thickBot="1" x14ac:dyDescent="0.3">
      <c r="D36" s="7"/>
      <c r="E36" s="98"/>
      <c r="F36" s="99"/>
      <c r="G36" s="99"/>
      <c r="H36" s="100"/>
      <c r="I36" s="135"/>
      <c r="J36" s="135"/>
      <c r="K36" s="135"/>
      <c r="L36" s="135"/>
      <c r="M36" s="146"/>
      <c r="N36" s="147"/>
      <c r="O36" s="147"/>
      <c r="P36" s="147"/>
      <c r="Q36" s="147"/>
      <c r="R36" s="148"/>
      <c r="S36" s="177"/>
      <c r="T36" s="178"/>
      <c r="U36" s="178"/>
      <c r="V36" s="178"/>
      <c r="W36" s="178"/>
      <c r="X36" s="179"/>
    </row>
    <row r="37" spans="4:24" x14ac:dyDescent="0.25">
      <c r="D37" s="7"/>
      <c r="E37" s="98"/>
      <c r="F37" s="99"/>
      <c r="G37" s="99"/>
      <c r="H37" s="100"/>
      <c r="I37" s="202">
        <f ca="1">Sheet1!CH7</f>
        <v>0.97971602434077076</v>
      </c>
      <c r="J37" s="184"/>
      <c r="K37" s="184"/>
      <c r="L37" s="185"/>
      <c r="M37" s="146"/>
      <c r="N37" s="147"/>
      <c r="O37" s="147"/>
      <c r="P37" s="147"/>
      <c r="Q37" s="147"/>
      <c r="R37" s="148"/>
      <c r="S37" s="177"/>
      <c r="T37" s="178"/>
      <c r="U37" s="178"/>
      <c r="V37" s="178"/>
      <c r="W37" s="178"/>
      <c r="X37" s="179"/>
    </row>
    <row r="38" spans="4:24" x14ac:dyDescent="0.25">
      <c r="D38" s="7"/>
      <c r="E38" s="98"/>
      <c r="F38" s="99"/>
      <c r="G38" s="99"/>
      <c r="H38" s="100"/>
      <c r="I38" s="186"/>
      <c r="J38" s="187"/>
      <c r="K38" s="187"/>
      <c r="L38" s="188"/>
      <c r="M38" s="146"/>
      <c r="N38" s="147"/>
      <c r="O38" s="147"/>
      <c r="P38" s="147"/>
      <c r="Q38" s="147"/>
      <c r="R38" s="148"/>
      <c r="S38" s="177"/>
      <c r="T38" s="178"/>
      <c r="U38" s="178"/>
      <c r="V38" s="178"/>
      <c r="W38" s="178"/>
      <c r="X38" s="179"/>
    </row>
    <row r="39" spans="4:24" x14ac:dyDescent="0.25">
      <c r="D39" s="7"/>
      <c r="E39" s="98"/>
      <c r="F39" s="99"/>
      <c r="G39" s="99"/>
      <c r="H39" s="100"/>
      <c r="I39" s="186"/>
      <c r="J39" s="187"/>
      <c r="K39" s="187"/>
      <c r="L39" s="188"/>
      <c r="M39" s="146"/>
      <c r="N39" s="147"/>
      <c r="O39" s="147"/>
      <c r="P39" s="147"/>
      <c r="Q39" s="147"/>
      <c r="R39" s="148"/>
      <c r="S39" s="177"/>
      <c r="T39" s="178"/>
      <c r="U39" s="178"/>
      <c r="V39" s="178"/>
      <c r="W39" s="178"/>
      <c r="X39" s="179"/>
    </row>
    <row r="40" spans="4:24" ht="15.75" thickBot="1" x14ac:dyDescent="0.3">
      <c r="D40" s="7"/>
      <c r="E40" s="98"/>
      <c r="F40" s="99"/>
      <c r="G40" s="99"/>
      <c r="H40" s="100"/>
      <c r="I40" s="189"/>
      <c r="J40" s="190"/>
      <c r="K40" s="190"/>
      <c r="L40" s="191"/>
      <c r="M40" s="146"/>
      <c r="N40" s="147"/>
      <c r="O40" s="147"/>
      <c r="P40" s="147"/>
      <c r="Q40" s="147"/>
      <c r="R40" s="148"/>
      <c r="S40" s="177"/>
      <c r="T40" s="178"/>
      <c r="U40" s="178"/>
      <c r="V40" s="178"/>
      <c r="W40" s="178"/>
      <c r="X40" s="179"/>
    </row>
    <row r="41" spans="4:24" x14ac:dyDescent="0.25">
      <c r="D41" s="7"/>
      <c r="E41" s="98"/>
      <c r="F41" s="99"/>
      <c r="G41" s="99"/>
      <c r="H41" s="100"/>
      <c r="I41" s="133" t="s">
        <v>79</v>
      </c>
      <c r="J41" s="133"/>
      <c r="K41" s="133"/>
      <c r="L41" s="134"/>
      <c r="M41" s="146"/>
      <c r="N41" s="147"/>
      <c r="O41" s="147"/>
      <c r="P41" s="147"/>
      <c r="Q41" s="147"/>
      <c r="R41" s="148"/>
      <c r="S41" s="177"/>
      <c r="T41" s="178"/>
      <c r="U41" s="178"/>
      <c r="V41" s="178"/>
      <c r="W41" s="178"/>
      <c r="X41" s="179"/>
    </row>
    <row r="42" spans="4:24" ht="15.75" thickBot="1" x14ac:dyDescent="0.3">
      <c r="D42" s="7"/>
      <c r="E42" s="98"/>
      <c r="F42" s="99"/>
      <c r="G42" s="99"/>
      <c r="H42" s="100"/>
      <c r="I42" s="135"/>
      <c r="J42" s="135"/>
      <c r="K42" s="135"/>
      <c r="L42" s="135"/>
      <c r="M42" s="146"/>
      <c r="N42" s="147"/>
      <c r="O42" s="147"/>
      <c r="P42" s="147"/>
      <c r="Q42" s="147"/>
      <c r="R42" s="148"/>
      <c r="S42" s="177"/>
      <c r="T42" s="178"/>
      <c r="U42" s="178"/>
      <c r="V42" s="178"/>
      <c r="W42" s="178"/>
      <c r="X42" s="179"/>
    </row>
    <row r="43" spans="4:24" x14ac:dyDescent="0.25">
      <c r="D43" s="7"/>
      <c r="E43" s="98"/>
      <c r="F43" s="99"/>
      <c r="G43" s="99"/>
      <c r="H43" s="100"/>
      <c r="I43" s="183">
        <f ca="1">Sheet1!CJ502</f>
        <v>35.394793926247289</v>
      </c>
      <c r="J43" s="184"/>
      <c r="K43" s="184"/>
      <c r="L43" s="185"/>
      <c r="M43" s="146"/>
      <c r="N43" s="147"/>
      <c r="O43" s="147"/>
      <c r="P43" s="147"/>
      <c r="Q43" s="147"/>
      <c r="R43" s="148"/>
      <c r="S43" s="177"/>
      <c r="T43" s="178"/>
      <c r="U43" s="178"/>
      <c r="V43" s="178"/>
      <c r="W43" s="178"/>
      <c r="X43" s="179"/>
    </row>
    <row r="44" spans="4:24" ht="15" customHeight="1" x14ac:dyDescent="0.25">
      <c r="D44" s="7"/>
      <c r="E44" s="98"/>
      <c r="F44" s="99"/>
      <c r="G44" s="99"/>
      <c r="H44" s="100"/>
      <c r="I44" s="186"/>
      <c r="J44" s="187"/>
      <c r="K44" s="187"/>
      <c r="L44" s="188"/>
      <c r="M44" s="146"/>
      <c r="N44" s="147"/>
      <c r="O44" s="147"/>
      <c r="P44" s="147"/>
      <c r="Q44" s="147"/>
      <c r="R44" s="148"/>
      <c r="S44" s="177"/>
      <c r="T44" s="178"/>
      <c r="U44" s="178"/>
      <c r="V44" s="178"/>
      <c r="W44" s="178"/>
      <c r="X44" s="179"/>
    </row>
    <row r="45" spans="4:24" ht="15" customHeight="1" x14ac:dyDescent="0.25">
      <c r="D45" s="7"/>
      <c r="E45" s="98"/>
      <c r="F45" s="99"/>
      <c r="G45" s="99"/>
      <c r="H45" s="100"/>
      <c r="I45" s="186"/>
      <c r="J45" s="187"/>
      <c r="K45" s="187"/>
      <c r="L45" s="188"/>
      <c r="M45" s="146"/>
      <c r="N45" s="147"/>
      <c r="O45" s="147"/>
      <c r="P45" s="147"/>
      <c r="Q45" s="147"/>
      <c r="R45" s="148"/>
      <c r="S45" s="177"/>
      <c r="T45" s="178"/>
      <c r="U45" s="178"/>
      <c r="V45" s="178"/>
      <c r="W45" s="178"/>
      <c r="X45" s="179"/>
    </row>
    <row r="46" spans="4:24" ht="15.75" customHeight="1" thickBot="1" x14ac:dyDescent="0.3">
      <c r="D46" s="7"/>
      <c r="E46" s="136"/>
      <c r="F46" s="137"/>
      <c r="G46" s="137"/>
      <c r="H46" s="138"/>
      <c r="I46" s="189"/>
      <c r="J46" s="190"/>
      <c r="K46" s="190"/>
      <c r="L46" s="191"/>
      <c r="M46" s="149"/>
      <c r="N46" s="150"/>
      <c r="O46" s="150"/>
      <c r="P46" s="150"/>
      <c r="Q46" s="150"/>
      <c r="R46" s="151"/>
      <c r="S46" s="177"/>
      <c r="T46" s="178"/>
      <c r="U46" s="178"/>
      <c r="V46" s="178"/>
      <c r="W46" s="178"/>
      <c r="X46" s="179"/>
    </row>
    <row r="47" spans="4:24" ht="18" customHeight="1" thickBot="1" x14ac:dyDescent="0.3">
      <c r="D47" s="7"/>
      <c r="E47" s="22"/>
      <c r="F47" s="23"/>
      <c r="G47" s="23"/>
      <c r="H47" s="23"/>
      <c r="I47" s="24"/>
      <c r="J47" s="24"/>
      <c r="K47" s="24"/>
      <c r="L47" s="24"/>
      <c r="M47" s="38"/>
      <c r="N47" s="38"/>
      <c r="O47" s="38"/>
      <c r="P47" s="38"/>
      <c r="Q47" s="38"/>
      <c r="R47" s="39"/>
      <c r="S47" s="177"/>
      <c r="T47" s="178"/>
      <c r="U47" s="178"/>
      <c r="V47" s="178"/>
      <c r="W47" s="178"/>
      <c r="X47" s="179"/>
    </row>
    <row r="48" spans="4:24" ht="18.75" customHeight="1" x14ac:dyDescent="0.25">
      <c r="D48" s="7"/>
      <c r="E48" s="156" t="s">
        <v>76</v>
      </c>
      <c r="F48" s="157"/>
      <c r="G48" s="157"/>
      <c r="H48" s="157"/>
      <c r="I48" s="157"/>
      <c r="J48" s="158"/>
      <c r="K48" s="25"/>
      <c r="L48" s="25"/>
      <c r="M48" s="21"/>
      <c r="N48" s="21"/>
      <c r="O48" s="21"/>
      <c r="P48" s="21"/>
      <c r="Q48" s="21"/>
      <c r="R48" s="40"/>
      <c r="S48" s="177"/>
      <c r="T48" s="178"/>
      <c r="U48" s="178"/>
      <c r="V48" s="178"/>
      <c r="W48" s="178"/>
      <c r="X48" s="179"/>
    </row>
    <row r="49" spans="4:24" ht="22.5" customHeight="1" x14ac:dyDescent="0.25">
      <c r="D49" s="7"/>
      <c r="E49" s="159"/>
      <c r="F49" s="160"/>
      <c r="G49" s="160"/>
      <c r="H49" s="160"/>
      <c r="I49" s="160"/>
      <c r="J49" s="161"/>
      <c r="K49" s="25"/>
      <c r="L49" s="25"/>
      <c r="M49" s="21"/>
      <c r="N49" s="21"/>
      <c r="O49" s="21"/>
      <c r="P49" s="21"/>
      <c r="Q49" s="21"/>
      <c r="R49" s="40"/>
      <c r="S49" s="177"/>
      <c r="T49" s="178"/>
      <c r="U49" s="178"/>
      <c r="V49" s="178"/>
      <c r="W49" s="178"/>
      <c r="X49" s="179"/>
    </row>
    <row r="50" spans="4:24" ht="18.75" customHeight="1" thickBot="1" x14ac:dyDescent="0.3">
      <c r="D50" s="7"/>
      <c r="E50" s="162"/>
      <c r="F50" s="163"/>
      <c r="G50" s="163"/>
      <c r="H50" s="163"/>
      <c r="I50" s="163"/>
      <c r="J50" s="164"/>
      <c r="K50" s="25"/>
      <c r="L50" s="25"/>
      <c r="M50" s="21"/>
      <c r="N50" s="21"/>
      <c r="O50" s="21"/>
      <c r="P50" s="21"/>
      <c r="Q50" s="21"/>
      <c r="R50" s="40"/>
      <c r="S50" s="177"/>
      <c r="T50" s="178"/>
      <c r="U50" s="178"/>
      <c r="V50" s="178"/>
      <c r="W50" s="178"/>
      <c r="X50" s="179"/>
    </row>
    <row r="51" spans="4:24" ht="18" customHeight="1" thickBot="1" x14ac:dyDescent="0.3">
      <c r="D51" s="7"/>
      <c r="E51" s="43" t="s">
        <v>21</v>
      </c>
      <c r="F51" s="43" t="s">
        <v>27</v>
      </c>
      <c r="G51" s="43" t="s">
        <v>25</v>
      </c>
      <c r="H51" s="43" t="s">
        <v>65</v>
      </c>
      <c r="I51" s="43" t="s">
        <v>24</v>
      </c>
      <c r="J51" s="46" t="s">
        <v>23</v>
      </c>
      <c r="K51" s="25"/>
      <c r="L51" s="25"/>
      <c r="M51" s="21"/>
      <c r="N51" s="21"/>
      <c r="O51" s="21"/>
      <c r="P51" s="21"/>
      <c r="Q51" s="21"/>
      <c r="R51" s="40"/>
      <c r="S51" s="177"/>
      <c r="T51" s="178"/>
      <c r="U51" s="178"/>
      <c r="V51" s="178"/>
      <c r="W51" s="178"/>
      <c r="X51" s="179"/>
    </row>
    <row r="52" spans="4:24" ht="21" customHeight="1" x14ac:dyDescent="0.25">
      <c r="D52" s="7"/>
      <c r="E52" s="152">
        <f ca="1">Sheet1!BS502</f>
        <v>25791.62162162162</v>
      </c>
      <c r="F52" s="152">
        <f ca="1">Sheet1!BT502</f>
        <v>25483.353846153845</v>
      </c>
      <c r="G52" s="152">
        <f ca="1">Sheet1!BU502</f>
        <v>25291.36231884058</v>
      </c>
      <c r="H52" s="152">
        <f ca="1">Sheet1!BV502</f>
        <v>24928.642857142859</v>
      </c>
      <c r="I52" s="152">
        <f ca="1">Sheet1!BW502</f>
        <v>25189.634146341465</v>
      </c>
      <c r="J52" s="131">
        <f ca="1">Sheet1!BX502</f>
        <v>25474.029850746268</v>
      </c>
      <c r="K52" s="25"/>
      <c r="L52" s="25"/>
      <c r="M52" s="21"/>
      <c r="N52" s="21"/>
      <c r="O52" s="21"/>
      <c r="P52" s="21"/>
      <c r="Q52" s="21"/>
      <c r="R52" s="40"/>
      <c r="S52" s="177"/>
      <c r="T52" s="178"/>
      <c r="U52" s="178"/>
      <c r="V52" s="178"/>
      <c r="W52" s="178"/>
      <c r="X52" s="179"/>
    </row>
    <row r="53" spans="4:24" ht="18.75" customHeight="1" thickBot="1" x14ac:dyDescent="0.3">
      <c r="D53" s="7"/>
      <c r="E53" s="153"/>
      <c r="F53" s="153"/>
      <c r="G53" s="153"/>
      <c r="H53" s="153"/>
      <c r="I53" s="153"/>
      <c r="J53" s="132"/>
      <c r="K53" s="25"/>
      <c r="L53" s="25"/>
      <c r="M53" s="21"/>
      <c r="N53" s="21"/>
      <c r="O53" s="21"/>
      <c r="P53" s="21"/>
      <c r="Q53" s="21"/>
      <c r="R53" s="40"/>
      <c r="S53" s="177"/>
      <c r="T53" s="178"/>
      <c r="U53" s="178"/>
      <c r="V53" s="178"/>
      <c r="W53" s="178"/>
      <c r="X53" s="179"/>
    </row>
    <row r="54" spans="4:24" ht="21" customHeight="1" x14ac:dyDescent="0.25">
      <c r="D54" s="7"/>
      <c r="E54" s="47"/>
      <c r="F54" s="48"/>
      <c r="G54" s="48"/>
      <c r="H54" s="48"/>
      <c r="I54" s="49"/>
      <c r="J54" s="49"/>
      <c r="K54" s="25"/>
      <c r="L54" s="25"/>
      <c r="M54" s="21"/>
      <c r="N54" s="21"/>
      <c r="O54" s="21"/>
      <c r="P54" s="21"/>
      <c r="Q54" s="21"/>
      <c r="R54" s="40"/>
      <c r="S54" s="177"/>
      <c r="T54" s="178"/>
      <c r="U54" s="178"/>
      <c r="V54" s="178"/>
      <c r="W54" s="178"/>
      <c r="X54" s="179"/>
    </row>
    <row r="55" spans="4:24" x14ac:dyDescent="0.25">
      <c r="E55" s="50"/>
      <c r="F55" s="51"/>
      <c r="G55" s="51"/>
      <c r="H55" s="51"/>
      <c r="I55" s="51"/>
      <c r="J55" s="51"/>
      <c r="K55" s="7"/>
      <c r="L55" s="7"/>
      <c r="M55" s="21"/>
      <c r="N55" s="21"/>
      <c r="O55" s="21"/>
      <c r="P55" s="21"/>
      <c r="Q55" s="21"/>
      <c r="R55" s="40"/>
      <c r="S55" s="177"/>
      <c r="T55" s="178"/>
      <c r="U55" s="178"/>
      <c r="V55" s="178"/>
      <c r="W55" s="178"/>
      <c r="X55" s="179"/>
    </row>
    <row r="56" spans="4:24" x14ac:dyDescent="0.25">
      <c r="E56" s="50"/>
      <c r="F56" s="51"/>
      <c r="G56" s="51"/>
      <c r="H56" s="51"/>
      <c r="I56" s="51"/>
      <c r="J56" s="51"/>
      <c r="K56" s="7"/>
      <c r="L56" s="7"/>
      <c r="M56" s="21"/>
      <c r="N56" s="21"/>
      <c r="O56" s="21"/>
      <c r="P56" s="21"/>
      <c r="Q56" s="21"/>
      <c r="R56" s="40"/>
      <c r="S56" s="177"/>
      <c r="T56" s="178"/>
      <c r="U56" s="178"/>
      <c r="V56" s="178"/>
      <c r="W56" s="178"/>
      <c r="X56" s="179"/>
    </row>
    <row r="57" spans="4:24" ht="15" customHeight="1" x14ac:dyDescent="0.25">
      <c r="E57" s="50"/>
      <c r="F57" s="51"/>
      <c r="G57" s="51"/>
      <c r="H57" s="51"/>
      <c r="I57" s="51"/>
      <c r="J57" s="51"/>
      <c r="K57" s="41"/>
      <c r="L57" s="41"/>
      <c r="M57" s="41"/>
      <c r="N57" s="41"/>
      <c r="O57" s="41"/>
      <c r="P57" s="41"/>
      <c r="Q57" s="41"/>
      <c r="R57" s="42"/>
      <c r="S57" s="177"/>
      <c r="T57" s="178"/>
      <c r="U57" s="178"/>
      <c r="V57" s="178"/>
      <c r="W57" s="178"/>
      <c r="X57" s="179"/>
    </row>
    <row r="58" spans="4:24" ht="15" customHeight="1" x14ac:dyDescent="0.25">
      <c r="E58" s="50"/>
      <c r="F58" s="51"/>
      <c r="G58" s="51"/>
      <c r="H58" s="51"/>
      <c r="I58" s="51"/>
      <c r="J58" s="51"/>
      <c r="K58" s="41"/>
      <c r="L58" s="41"/>
      <c r="M58" s="41"/>
      <c r="N58" s="41"/>
      <c r="O58" s="41"/>
      <c r="P58" s="41"/>
      <c r="Q58" s="41"/>
      <c r="R58" s="42"/>
      <c r="S58" s="177"/>
      <c r="T58" s="178"/>
      <c r="U58" s="178"/>
      <c r="V58" s="178"/>
      <c r="W58" s="178"/>
      <c r="X58" s="179"/>
    </row>
    <row r="59" spans="4:24" ht="15.75" customHeight="1" x14ac:dyDescent="0.25">
      <c r="E59" s="50"/>
      <c r="F59" s="51"/>
      <c r="G59" s="51"/>
      <c r="H59" s="51"/>
      <c r="I59" s="51"/>
      <c r="J59" s="51"/>
      <c r="K59" s="41"/>
      <c r="L59" s="41"/>
      <c r="M59" s="41"/>
      <c r="N59" s="41"/>
      <c r="O59" s="41"/>
      <c r="P59" s="41"/>
      <c r="Q59" s="41"/>
      <c r="R59" s="42"/>
      <c r="S59" s="177"/>
      <c r="T59" s="178"/>
      <c r="U59" s="178"/>
      <c r="V59" s="178"/>
      <c r="W59" s="178"/>
      <c r="X59" s="179"/>
    </row>
    <row r="60" spans="4:24" x14ac:dyDescent="0.25">
      <c r="E60" s="50"/>
      <c r="F60" s="51"/>
      <c r="G60" s="51"/>
      <c r="H60" s="51"/>
      <c r="I60" s="51"/>
      <c r="J60" s="51"/>
      <c r="K60" s="7"/>
      <c r="L60" s="7"/>
      <c r="M60" s="7"/>
      <c r="N60" s="7"/>
      <c r="O60" s="7"/>
      <c r="P60" s="7"/>
      <c r="Q60" s="7"/>
      <c r="R60" s="8"/>
      <c r="S60" s="177"/>
      <c r="T60" s="178"/>
      <c r="U60" s="178"/>
      <c r="V60" s="178"/>
      <c r="W60" s="178"/>
      <c r="X60" s="179"/>
    </row>
    <row r="61" spans="4:24" x14ac:dyDescent="0.25">
      <c r="E61" s="50"/>
      <c r="F61" s="51"/>
      <c r="G61" s="51"/>
      <c r="H61" s="51"/>
      <c r="I61" s="51"/>
      <c r="J61" s="51"/>
      <c r="K61" s="7"/>
      <c r="L61" s="7"/>
      <c r="M61" s="7"/>
      <c r="N61" s="7"/>
      <c r="O61" s="7"/>
      <c r="P61" s="7"/>
      <c r="Q61" s="7"/>
      <c r="R61" s="8"/>
      <c r="S61" s="177"/>
      <c r="T61" s="178"/>
      <c r="U61" s="178"/>
      <c r="V61" s="178"/>
      <c r="W61" s="178"/>
      <c r="X61" s="179"/>
    </row>
    <row r="62" spans="4:24" x14ac:dyDescent="0.25">
      <c r="E62" s="50"/>
      <c r="F62" s="51"/>
      <c r="G62" s="51"/>
      <c r="H62" s="51"/>
      <c r="I62" s="51"/>
      <c r="J62" s="51"/>
      <c r="K62" s="7"/>
      <c r="L62" s="7"/>
      <c r="M62" s="7"/>
      <c r="N62" s="7"/>
      <c r="O62" s="7"/>
      <c r="P62" s="7"/>
      <c r="Q62" s="7"/>
      <c r="R62" s="8"/>
      <c r="S62" s="177"/>
      <c r="T62" s="178"/>
      <c r="U62" s="178"/>
      <c r="V62" s="178"/>
      <c r="W62" s="178"/>
      <c r="X62" s="179"/>
    </row>
    <row r="63" spans="4:24" x14ac:dyDescent="0.25">
      <c r="E63" s="50"/>
      <c r="F63" s="51"/>
      <c r="G63" s="51"/>
      <c r="H63" s="51"/>
      <c r="I63" s="51"/>
      <c r="J63" s="51"/>
      <c r="K63" s="7"/>
      <c r="L63" s="7"/>
      <c r="M63" s="7"/>
      <c r="N63" s="7"/>
      <c r="O63" s="7"/>
      <c r="P63" s="7"/>
      <c r="Q63" s="7"/>
      <c r="R63" s="8"/>
      <c r="S63" s="177"/>
      <c r="T63" s="178"/>
      <c r="U63" s="178"/>
      <c r="V63" s="178"/>
      <c r="W63" s="178"/>
      <c r="X63" s="179"/>
    </row>
    <row r="64" spans="4:24" x14ac:dyDescent="0.25">
      <c r="E64" s="50"/>
      <c r="F64" s="51"/>
      <c r="G64" s="51"/>
      <c r="H64" s="51"/>
      <c r="I64" s="51"/>
      <c r="J64" s="51"/>
      <c r="K64" s="7"/>
      <c r="L64" s="7"/>
      <c r="M64" s="7"/>
      <c r="N64" s="7"/>
      <c r="O64" s="7"/>
      <c r="P64" s="7"/>
      <c r="Q64" s="7"/>
      <c r="R64" s="8"/>
      <c r="S64" s="177"/>
      <c r="T64" s="178"/>
      <c r="U64" s="178"/>
      <c r="V64" s="178"/>
      <c r="W64" s="178"/>
      <c r="X64" s="179"/>
    </row>
    <row r="65" spans="5:24" ht="15.75" thickBot="1" x14ac:dyDescent="0.3">
      <c r="E65" s="52"/>
      <c r="F65" s="53"/>
      <c r="G65" s="53"/>
      <c r="H65" s="53"/>
      <c r="I65" s="53"/>
      <c r="J65" s="53"/>
      <c r="K65" s="9"/>
      <c r="L65" s="9"/>
      <c r="M65" s="9"/>
      <c r="N65" s="9"/>
      <c r="O65" s="9"/>
      <c r="P65" s="9"/>
      <c r="Q65" s="9"/>
      <c r="R65" s="10"/>
      <c r="S65" s="180"/>
      <c r="T65" s="181"/>
      <c r="U65" s="181"/>
      <c r="V65" s="181"/>
      <c r="W65" s="181"/>
      <c r="X65" s="182"/>
    </row>
  </sheetData>
  <mergeCells count="53">
    <mergeCell ref="I37:L40"/>
    <mergeCell ref="I41:L42"/>
    <mergeCell ref="M33:M34"/>
    <mergeCell ref="P33:P34"/>
    <mergeCell ref="Q33:Q34"/>
    <mergeCell ref="E48:J50"/>
    <mergeCell ref="S5:X13"/>
    <mergeCell ref="S19:X65"/>
    <mergeCell ref="I43:L46"/>
    <mergeCell ref="S14:X14"/>
    <mergeCell ref="S15:T16"/>
    <mergeCell ref="U15:V16"/>
    <mergeCell ref="W15:X16"/>
    <mergeCell ref="S17:T18"/>
    <mergeCell ref="U17:V18"/>
    <mergeCell ref="W17:X18"/>
    <mergeCell ref="R33:R34"/>
    <mergeCell ref="I31:L34"/>
    <mergeCell ref="I35:L36"/>
    <mergeCell ref="J52:J53"/>
    <mergeCell ref="I29:L30"/>
    <mergeCell ref="E26:H46"/>
    <mergeCell ref="P12:P13"/>
    <mergeCell ref="Q12:Q13"/>
    <mergeCell ref="E12:F13"/>
    <mergeCell ref="G12:H13"/>
    <mergeCell ref="M35:R46"/>
    <mergeCell ref="M30:R31"/>
    <mergeCell ref="E52:E53"/>
    <mergeCell ref="F52:F53"/>
    <mergeCell ref="G52:G53"/>
    <mergeCell ref="H52:H53"/>
    <mergeCell ref="I52:I53"/>
    <mergeCell ref="N33:N34"/>
    <mergeCell ref="O33:O34"/>
    <mergeCell ref="M14:R29"/>
    <mergeCell ref="I14:L15"/>
    <mergeCell ref="I16:L18"/>
    <mergeCell ref="I19:L20"/>
    <mergeCell ref="I21:L23"/>
    <mergeCell ref="I24:L25"/>
    <mergeCell ref="I26:L28"/>
    <mergeCell ref="E5:R8"/>
    <mergeCell ref="E9:H10"/>
    <mergeCell ref="E11:F11"/>
    <mergeCell ref="G11:H11"/>
    <mergeCell ref="I9:L10"/>
    <mergeCell ref="I11:L13"/>
    <mergeCell ref="M9:R10"/>
    <mergeCell ref="M12:M13"/>
    <mergeCell ref="N12:N13"/>
    <mergeCell ref="O12:O13"/>
    <mergeCell ref="R12:R13"/>
  </mergeCell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2020-10-30T14:25:38Z</dcterms:created>
  <dcterms:modified xsi:type="dcterms:W3CDTF">2021-02-12T13:39:47Z</dcterms:modified>
</cp:coreProperties>
</file>