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 s="1"/>
  <c r="J27" i="1"/>
  <c r="K26" i="1"/>
  <c r="L26" i="1" s="1"/>
  <c r="J26" i="1"/>
  <c r="K25" i="1"/>
  <c r="L25" i="1" s="1"/>
  <c r="J25" i="1"/>
  <c r="K24" i="1"/>
  <c r="L24" i="1" s="1"/>
  <c r="J24" i="1"/>
  <c r="K23" i="1"/>
  <c r="L23" i="1" s="1"/>
  <c r="J23" i="1"/>
  <c r="K22" i="1"/>
  <c r="L22" i="1" s="1"/>
  <c r="J22" i="1"/>
  <c r="K21" i="1"/>
  <c r="L21" i="1" s="1"/>
  <c r="J21" i="1"/>
  <c r="K20" i="1"/>
  <c r="L20" i="1" s="1"/>
  <c r="J20" i="1"/>
  <c r="K19" i="1"/>
  <c r="L19" i="1" s="1"/>
  <c r="J19" i="1"/>
  <c r="K18" i="1"/>
  <c r="L18" i="1" s="1"/>
  <c r="J18" i="1"/>
  <c r="K17" i="1"/>
  <c r="L17" i="1" s="1"/>
  <c r="J17" i="1"/>
  <c r="K16" i="1"/>
  <c r="L16" i="1" s="1"/>
  <c r="J16" i="1"/>
  <c r="Q15" i="1"/>
  <c r="AL10" i="1" s="1"/>
  <c r="K15" i="1"/>
  <c r="L15" i="1" s="1"/>
  <c r="J15" i="1"/>
  <c r="Q14" i="1"/>
  <c r="AJ10" i="1" s="1"/>
  <c r="K14" i="1"/>
  <c r="L14" i="1" s="1"/>
  <c r="J14" i="1"/>
  <c r="Q13" i="1"/>
  <c r="AR10" i="1" s="1"/>
  <c r="K13" i="1"/>
  <c r="L13" i="1" s="1"/>
  <c r="J13" i="1"/>
  <c r="Q12" i="1"/>
  <c r="K12" i="1"/>
  <c r="L12" i="1" s="1"/>
  <c r="J12" i="1"/>
  <c r="Q11" i="1"/>
  <c r="K11" i="1"/>
  <c r="L11" i="1" s="1"/>
  <c r="J11" i="1"/>
  <c r="K10" i="1"/>
  <c r="L10" i="1" s="1"/>
  <c r="J10" i="1"/>
  <c r="K9" i="1"/>
  <c r="L9" i="1" s="1"/>
  <c r="J9" i="1"/>
  <c r="K8" i="1"/>
  <c r="L8" i="1" s="1"/>
  <c r="J8" i="1"/>
  <c r="K7" i="1"/>
  <c r="L7" i="1" s="1"/>
  <c r="J7" i="1"/>
  <c r="K6" i="1"/>
  <c r="L6" i="1" s="1"/>
  <c r="J6" i="1"/>
  <c r="AF10" i="1" l="1"/>
  <c r="Q19" i="1"/>
  <c r="AN10" i="1" s="1"/>
  <c r="Q20" i="1"/>
  <c r="AP10" i="1" s="1"/>
  <c r="AH10" i="1"/>
  <c r="Q17" i="1"/>
  <c r="AT10" i="1" s="1"/>
</calcChain>
</file>

<file path=xl/sharedStrings.xml><?xml version="1.0" encoding="utf-8"?>
<sst xmlns="http://schemas.openxmlformats.org/spreadsheetml/2006/main" count="101" uniqueCount="75">
  <si>
    <t>Date</t>
  </si>
  <si>
    <t>Price</t>
  </si>
  <si>
    <t>Date2</t>
  </si>
  <si>
    <t>Open</t>
  </si>
  <si>
    <t>High</t>
  </si>
  <si>
    <t>Low</t>
  </si>
  <si>
    <t>Close Price</t>
  </si>
  <si>
    <t>Vol.</t>
  </si>
  <si>
    <t>Change %</t>
  </si>
  <si>
    <t>Absolute Values</t>
  </si>
  <si>
    <t>High - Low (Volatility )</t>
  </si>
  <si>
    <t>Daily volatility in %</t>
  </si>
  <si>
    <t>Nov 03, 2020</t>
  </si>
  <si>
    <t>-</t>
  </si>
  <si>
    <t>Nov 02, 2020</t>
  </si>
  <si>
    <t>Oct 30, 2020</t>
  </si>
  <si>
    <t>299.85K</t>
  </si>
  <si>
    <t>Oct 29, 2020</t>
  </si>
  <si>
    <t>288.64K</t>
  </si>
  <si>
    <t>Oct 28, 2020</t>
  </si>
  <si>
    <t>335.79K</t>
  </si>
  <si>
    <t>Oct 27, 2020</t>
  </si>
  <si>
    <t>177.04K</t>
  </si>
  <si>
    <t>Highest Price ever</t>
  </si>
  <si>
    <t>Oct 26, 2020</t>
  </si>
  <si>
    <t>231.10K</t>
  </si>
  <si>
    <t>Lowest Price ever</t>
  </si>
  <si>
    <t>Oct 23, 2020</t>
  </si>
  <si>
    <t>132.13K</t>
  </si>
  <si>
    <t>Standard Deviation</t>
  </si>
  <si>
    <t>Oct 22, 2020</t>
  </si>
  <si>
    <t>152.05K</t>
  </si>
  <si>
    <t>Highest Price Movement</t>
  </si>
  <si>
    <t>Oct 21, 2020</t>
  </si>
  <si>
    <t>170.68K</t>
  </si>
  <si>
    <t>Lowest Price Movement</t>
  </si>
  <si>
    <t>Oct 20, 2020</t>
  </si>
  <si>
    <t>170.40K</t>
  </si>
  <si>
    <t>Oct 19, 2020</t>
  </si>
  <si>
    <t>156.94K</t>
  </si>
  <si>
    <t>Average daily Volatility</t>
  </si>
  <si>
    <t>Oct 16, 2020</t>
  </si>
  <si>
    <t>174.91K</t>
  </si>
  <si>
    <t>Oct 15, 2020</t>
  </si>
  <si>
    <t>222.12K</t>
  </si>
  <si>
    <t>Highest price (Prevision)</t>
  </si>
  <si>
    <t>Oct 14, 2020</t>
  </si>
  <si>
    <t>198.47K</t>
  </si>
  <si>
    <t>Lowest Price (Prevision)</t>
  </si>
  <si>
    <t>Oct 13, 2020</t>
  </si>
  <si>
    <t>217.67K</t>
  </si>
  <si>
    <t>Oct 12, 2020</t>
  </si>
  <si>
    <t>173.93K</t>
  </si>
  <si>
    <t>Oct 09, 2020</t>
  </si>
  <si>
    <t>169.79K</t>
  </si>
  <si>
    <t>Oct 08, 2020</t>
  </si>
  <si>
    <t>179.04K</t>
  </si>
  <si>
    <t>Oct 07, 2020</t>
  </si>
  <si>
    <t>193.67K</t>
  </si>
  <si>
    <t>Oct 06, 2020</t>
  </si>
  <si>
    <t>287.02K</t>
  </si>
  <si>
    <t>Oct 05, 2020</t>
  </si>
  <si>
    <t>169.81K</t>
  </si>
  <si>
    <t>Highest Vs Lowest price</t>
  </si>
  <si>
    <t>Highest Price</t>
  </si>
  <si>
    <t>Lowest Price</t>
  </si>
  <si>
    <t>Highest Vs Lowest price movement (%)</t>
  </si>
  <si>
    <t>Highest Movement</t>
  </si>
  <si>
    <t>Lowest movement</t>
  </si>
  <si>
    <t>Price range prevision</t>
  </si>
  <si>
    <t>Other</t>
  </si>
  <si>
    <t>Daily Volatility</t>
  </si>
  <si>
    <t>Stock Analysis Result</t>
  </si>
  <si>
    <t>Stock Analysis Project by Ganesh Ravindra Gaonkar</t>
  </si>
  <si>
    <t>Data From-: https://www.investing.com/indices/us-30-futures-historical-data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</si>
</sst>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9" fontId="0" fillId="0" borderId="0" xfId="1" applyFont="1" applyBorder="1" applyAlignment="1">
      <alignment horizontal="center"/>
    </xf>
    <xf numFmtId="9" fontId="0" fillId="0" borderId="0" xfId="1" applyFont="1"/>
    <xf numFmtId="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Analysis Project'!$D$1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'[1]Stock Analysis Project'!$C$2:$C$23</c:f>
              <c:strCache>
                <c:ptCount val="22"/>
                <c:pt idx="0">
                  <c:v>Nov 03, 2020</c:v>
                </c:pt>
                <c:pt idx="1">
                  <c:v>Nov 02, 2020</c:v>
                </c:pt>
                <c:pt idx="2">
                  <c:v>Oct 30, 2020</c:v>
                </c:pt>
                <c:pt idx="3">
                  <c:v>Oct 29, 2020</c:v>
                </c:pt>
                <c:pt idx="4">
                  <c:v>Oct 28, 2020</c:v>
                </c:pt>
                <c:pt idx="5">
                  <c:v>Oct 27, 2020</c:v>
                </c:pt>
                <c:pt idx="6">
                  <c:v>Oct 26, 2020</c:v>
                </c:pt>
                <c:pt idx="7">
                  <c:v>Oct 23, 2020</c:v>
                </c:pt>
                <c:pt idx="8">
                  <c:v>Oct 22, 2020</c:v>
                </c:pt>
                <c:pt idx="9">
                  <c:v>Oct 21, 2020</c:v>
                </c:pt>
                <c:pt idx="10">
                  <c:v>Oct 20, 2020</c:v>
                </c:pt>
                <c:pt idx="11">
                  <c:v>Oct 19, 2020</c:v>
                </c:pt>
                <c:pt idx="12">
                  <c:v>Oct 16, 2020</c:v>
                </c:pt>
                <c:pt idx="13">
                  <c:v>Oct 15, 2020</c:v>
                </c:pt>
                <c:pt idx="14">
                  <c:v>Oct 14, 2020</c:v>
                </c:pt>
                <c:pt idx="15">
                  <c:v>Oct 13, 2020</c:v>
                </c:pt>
                <c:pt idx="16">
                  <c:v>Oct 12, 2020</c:v>
                </c:pt>
                <c:pt idx="17">
                  <c:v>Oct 09, 2020</c:v>
                </c:pt>
                <c:pt idx="18">
                  <c:v>Oct 08, 2020</c:v>
                </c:pt>
                <c:pt idx="19">
                  <c:v>Oct 07, 2020</c:v>
                </c:pt>
                <c:pt idx="20">
                  <c:v>Oct 06, 2020</c:v>
                </c:pt>
                <c:pt idx="21">
                  <c:v>Oct 05, 2020</c:v>
                </c:pt>
              </c:strCache>
            </c:strRef>
          </c:cat>
          <c:val>
            <c:numRef>
              <c:f>'[1]Stock Analysis Project'!$D$2:$D$23</c:f>
              <c:numCache>
                <c:formatCode>General</c:formatCode>
                <c:ptCount val="22"/>
                <c:pt idx="0">
                  <c:v>26888</c:v>
                </c:pt>
                <c:pt idx="1">
                  <c:v>26372</c:v>
                </c:pt>
                <c:pt idx="2">
                  <c:v>26303</c:v>
                </c:pt>
                <c:pt idx="3">
                  <c:v>26482</c:v>
                </c:pt>
                <c:pt idx="4">
                  <c:v>27241</c:v>
                </c:pt>
                <c:pt idx="5">
                  <c:v>27581</c:v>
                </c:pt>
                <c:pt idx="6">
                  <c:v>28150</c:v>
                </c:pt>
                <c:pt idx="7">
                  <c:v>28313</c:v>
                </c:pt>
                <c:pt idx="8">
                  <c:v>28130</c:v>
                </c:pt>
                <c:pt idx="9">
                  <c:v>28187</c:v>
                </c:pt>
                <c:pt idx="10">
                  <c:v>28182</c:v>
                </c:pt>
                <c:pt idx="11">
                  <c:v>28496</c:v>
                </c:pt>
                <c:pt idx="12">
                  <c:v>28417</c:v>
                </c:pt>
                <c:pt idx="13">
                  <c:v>28405</c:v>
                </c:pt>
                <c:pt idx="14">
                  <c:v>28577</c:v>
                </c:pt>
                <c:pt idx="15">
                  <c:v>28807</c:v>
                </c:pt>
                <c:pt idx="16">
                  <c:v>28518</c:v>
                </c:pt>
                <c:pt idx="17">
                  <c:v>28378</c:v>
                </c:pt>
                <c:pt idx="18">
                  <c:v>28179</c:v>
                </c:pt>
                <c:pt idx="19">
                  <c:v>27568</c:v>
                </c:pt>
                <c:pt idx="20">
                  <c:v>28010</c:v>
                </c:pt>
                <c:pt idx="21">
                  <c:v>27740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'[1]Stock Analysis Project'!$E$1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'[1]Stock Analysis Project'!$C$2:$C$23</c:f>
              <c:strCache>
                <c:ptCount val="22"/>
                <c:pt idx="0">
                  <c:v>Nov 03, 2020</c:v>
                </c:pt>
                <c:pt idx="1">
                  <c:v>Nov 02, 2020</c:v>
                </c:pt>
                <c:pt idx="2">
                  <c:v>Oct 30, 2020</c:v>
                </c:pt>
                <c:pt idx="3">
                  <c:v>Oct 29, 2020</c:v>
                </c:pt>
                <c:pt idx="4">
                  <c:v>Oct 28, 2020</c:v>
                </c:pt>
                <c:pt idx="5">
                  <c:v>Oct 27, 2020</c:v>
                </c:pt>
                <c:pt idx="6">
                  <c:v>Oct 26, 2020</c:v>
                </c:pt>
                <c:pt idx="7">
                  <c:v>Oct 23, 2020</c:v>
                </c:pt>
                <c:pt idx="8">
                  <c:v>Oct 22, 2020</c:v>
                </c:pt>
                <c:pt idx="9">
                  <c:v>Oct 21, 2020</c:v>
                </c:pt>
                <c:pt idx="10">
                  <c:v>Oct 20, 2020</c:v>
                </c:pt>
                <c:pt idx="11">
                  <c:v>Oct 19, 2020</c:v>
                </c:pt>
                <c:pt idx="12">
                  <c:v>Oct 16, 2020</c:v>
                </c:pt>
                <c:pt idx="13">
                  <c:v>Oct 15, 2020</c:v>
                </c:pt>
                <c:pt idx="14">
                  <c:v>Oct 14, 2020</c:v>
                </c:pt>
                <c:pt idx="15">
                  <c:v>Oct 13, 2020</c:v>
                </c:pt>
                <c:pt idx="16">
                  <c:v>Oct 12, 2020</c:v>
                </c:pt>
                <c:pt idx="17">
                  <c:v>Oct 09, 2020</c:v>
                </c:pt>
                <c:pt idx="18">
                  <c:v>Oct 08, 2020</c:v>
                </c:pt>
                <c:pt idx="19">
                  <c:v>Oct 07, 2020</c:v>
                </c:pt>
                <c:pt idx="20">
                  <c:v>Oct 06, 2020</c:v>
                </c:pt>
                <c:pt idx="21">
                  <c:v>Oct 05, 2020</c:v>
                </c:pt>
              </c:strCache>
            </c:strRef>
          </c:cat>
          <c:val>
            <c:numRef>
              <c:f>'[1]Stock Analysis Project'!$E$2:$E$23</c:f>
              <c:numCache>
                <c:formatCode>General</c:formatCode>
                <c:ptCount val="22"/>
                <c:pt idx="0">
                  <c:v>27275</c:v>
                </c:pt>
                <c:pt idx="1">
                  <c:v>26938</c:v>
                </c:pt>
                <c:pt idx="2">
                  <c:v>26533</c:v>
                </c:pt>
                <c:pt idx="3">
                  <c:v>26803</c:v>
                </c:pt>
                <c:pt idx="4">
                  <c:v>27267</c:v>
                </c:pt>
                <c:pt idx="5">
                  <c:v>27713</c:v>
                </c:pt>
                <c:pt idx="6">
                  <c:v>28150</c:v>
                </c:pt>
                <c:pt idx="7">
                  <c:v>28392</c:v>
                </c:pt>
                <c:pt idx="8">
                  <c:v>28313</c:v>
                </c:pt>
                <c:pt idx="9">
                  <c:v>28378</c:v>
                </c:pt>
                <c:pt idx="10">
                  <c:v>28466</c:v>
                </c:pt>
                <c:pt idx="11">
                  <c:v>28669</c:v>
                </c:pt>
                <c:pt idx="12">
                  <c:v>28732</c:v>
                </c:pt>
                <c:pt idx="13">
                  <c:v>28454</c:v>
                </c:pt>
                <c:pt idx="14">
                  <c:v>28726</c:v>
                </c:pt>
                <c:pt idx="15">
                  <c:v>28824</c:v>
                </c:pt>
                <c:pt idx="16">
                  <c:v>28846</c:v>
                </c:pt>
                <c:pt idx="17">
                  <c:v>28570</c:v>
                </c:pt>
                <c:pt idx="18">
                  <c:v>28452</c:v>
                </c:pt>
                <c:pt idx="19">
                  <c:v>28250</c:v>
                </c:pt>
                <c:pt idx="20">
                  <c:v>28232</c:v>
                </c:pt>
                <c:pt idx="21">
                  <c:v>28042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'[1]Stock Analysis Project'!$F$1</c:f>
              <c:strCache>
                <c:ptCount val="1"/>
                <c:pt idx="0">
                  <c:v>Low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'[1]Stock Analysis Project'!$C$2:$C$23</c:f>
              <c:strCache>
                <c:ptCount val="22"/>
                <c:pt idx="0">
                  <c:v>Nov 03, 2020</c:v>
                </c:pt>
                <c:pt idx="1">
                  <c:v>Nov 02, 2020</c:v>
                </c:pt>
                <c:pt idx="2">
                  <c:v>Oct 30, 2020</c:v>
                </c:pt>
                <c:pt idx="3">
                  <c:v>Oct 29, 2020</c:v>
                </c:pt>
                <c:pt idx="4">
                  <c:v>Oct 28, 2020</c:v>
                </c:pt>
                <c:pt idx="5">
                  <c:v>Oct 27, 2020</c:v>
                </c:pt>
                <c:pt idx="6">
                  <c:v>Oct 26, 2020</c:v>
                </c:pt>
                <c:pt idx="7">
                  <c:v>Oct 23, 2020</c:v>
                </c:pt>
                <c:pt idx="8">
                  <c:v>Oct 22, 2020</c:v>
                </c:pt>
                <c:pt idx="9">
                  <c:v>Oct 21, 2020</c:v>
                </c:pt>
                <c:pt idx="10">
                  <c:v>Oct 20, 2020</c:v>
                </c:pt>
                <c:pt idx="11">
                  <c:v>Oct 19, 2020</c:v>
                </c:pt>
                <c:pt idx="12">
                  <c:v>Oct 16, 2020</c:v>
                </c:pt>
                <c:pt idx="13">
                  <c:v>Oct 15, 2020</c:v>
                </c:pt>
                <c:pt idx="14">
                  <c:v>Oct 14, 2020</c:v>
                </c:pt>
                <c:pt idx="15">
                  <c:v>Oct 13, 2020</c:v>
                </c:pt>
                <c:pt idx="16">
                  <c:v>Oct 12, 2020</c:v>
                </c:pt>
                <c:pt idx="17">
                  <c:v>Oct 09, 2020</c:v>
                </c:pt>
                <c:pt idx="18">
                  <c:v>Oct 08, 2020</c:v>
                </c:pt>
                <c:pt idx="19">
                  <c:v>Oct 07, 2020</c:v>
                </c:pt>
                <c:pt idx="20">
                  <c:v>Oct 06, 2020</c:v>
                </c:pt>
                <c:pt idx="21">
                  <c:v>Oct 05, 2020</c:v>
                </c:pt>
              </c:strCache>
            </c:strRef>
          </c:cat>
          <c:val>
            <c:numRef>
              <c:f>'[1]Stock Analysis Project'!$F$2:$F$23</c:f>
              <c:numCache>
                <c:formatCode>General</c:formatCode>
                <c:ptCount val="22"/>
                <c:pt idx="0">
                  <c:v>26842</c:v>
                </c:pt>
                <c:pt idx="1">
                  <c:v>26172</c:v>
                </c:pt>
                <c:pt idx="2">
                  <c:v>25953</c:v>
                </c:pt>
                <c:pt idx="3">
                  <c:v>26162</c:v>
                </c:pt>
                <c:pt idx="4">
                  <c:v>26390</c:v>
                </c:pt>
                <c:pt idx="5">
                  <c:v>27232</c:v>
                </c:pt>
                <c:pt idx="6">
                  <c:v>27259</c:v>
                </c:pt>
                <c:pt idx="7">
                  <c:v>28045</c:v>
                </c:pt>
                <c:pt idx="8">
                  <c:v>27896</c:v>
                </c:pt>
                <c:pt idx="9">
                  <c:v>28077</c:v>
                </c:pt>
                <c:pt idx="10">
                  <c:v>28048</c:v>
                </c:pt>
                <c:pt idx="11">
                  <c:v>28025</c:v>
                </c:pt>
                <c:pt idx="12">
                  <c:v>28332</c:v>
                </c:pt>
                <c:pt idx="13">
                  <c:v>28025</c:v>
                </c:pt>
                <c:pt idx="14">
                  <c:v>28343</c:v>
                </c:pt>
                <c:pt idx="15">
                  <c:v>28485</c:v>
                </c:pt>
                <c:pt idx="16">
                  <c:v>28433</c:v>
                </c:pt>
                <c:pt idx="17">
                  <c:v>28324</c:v>
                </c:pt>
                <c:pt idx="18">
                  <c:v>28151</c:v>
                </c:pt>
                <c:pt idx="19">
                  <c:v>27539</c:v>
                </c:pt>
                <c:pt idx="20">
                  <c:v>27531</c:v>
                </c:pt>
                <c:pt idx="21">
                  <c:v>27646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'[1]Stock Analysis Project'!$G$1</c:f>
              <c:strCache>
                <c:ptCount val="1"/>
                <c:pt idx="0">
                  <c:v>Close Price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'[1]Stock Analysis Project'!$C$2:$C$23</c:f>
              <c:strCache>
                <c:ptCount val="22"/>
                <c:pt idx="0">
                  <c:v>Nov 03, 2020</c:v>
                </c:pt>
                <c:pt idx="1">
                  <c:v>Nov 02, 2020</c:v>
                </c:pt>
                <c:pt idx="2">
                  <c:v>Oct 30, 2020</c:v>
                </c:pt>
                <c:pt idx="3">
                  <c:v>Oct 29, 2020</c:v>
                </c:pt>
                <c:pt idx="4">
                  <c:v>Oct 28, 2020</c:v>
                </c:pt>
                <c:pt idx="5">
                  <c:v>Oct 27, 2020</c:v>
                </c:pt>
                <c:pt idx="6">
                  <c:v>Oct 26, 2020</c:v>
                </c:pt>
                <c:pt idx="7">
                  <c:v>Oct 23, 2020</c:v>
                </c:pt>
                <c:pt idx="8">
                  <c:v>Oct 22, 2020</c:v>
                </c:pt>
                <c:pt idx="9">
                  <c:v>Oct 21, 2020</c:v>
                </c:pt>
                <c:pt idx="10">
                  <c:v>Oct 20, 2020</c:v>
                </c:pt>
                <c:pt idx="11">
                  <c:v>Oct 19, 2020</c:v>
                </c:pt>
                <c:pt idx="12">
                  <c:v>Oct 16, 2020</c:v>
                </c:pt>
                <c:pt idx="13">
                  <c:v>Oct 15, 2020</c:v>
                </c:pt>
                <c:pt idx="14">
                  <c:v>Oct 14, 2020</c:v>
                </c:pt>
                <c:pt idx="15">
                  <c:v>Oct 13, 2020</c:v>
                </c:pt>
                <c:pt idx="16">
                  <c:v>Oct 12, 2020</c:v>
                </c:pt>
                <c:pt idx="17">
                  <c:v>Oct 09, 2020</c:v>
                </c:pt>
                <c:pt idx="18">
                  <c:v>Oct 08, 2020</c:v>
                </c:pt>
                <c:pt idx="19">
                  <c:v>Oct 07, 2020</c:v>
                </c:pt>
                <c:pt idx="20">
                  <c:v>Oct 06, 2020</c:v>
                </c:pt>
                <c:pt idx="21">
                  <c:v>Oct 05, 2020</c:v>
                </c:pt>
              </c:strCache>
            </c:strRef>
          </c:cat>
          <c:val>
            <c:numRef>
              <c:f>'[1]Stock Analysis Project'!$G$2:$G$23</c:f>
              <c:numCache>
                <c:formatCode>General</c:formatCode>
                <c:ptCount val="22"/>
                <c:pt idx="0">
                  <c:v>27144</c:v>
                </c:pt>
                <c:pt idx="1">
                  <c:v>26796</c:v>
                </c:pt>
                <c:pt idx="2">
                  <c:v>26394</c:v>
                </c:pt>
                <c:pt idx="3">
                  <c:v>26557</c:v>
                </c:pt>
                <c:pt idx="4">
                  <c:v>26409</c:v>
                </c:pt>
                <c:pt idx="5">
                  <c:v>27365</c:v>
                </c:pt>
                <c:pt idx="6">
                  <c:v>27581</c:v>
                </c:pt>
                <c:pt idx="7">
                  <c:v>28189</c:v>
                </c:pt>
                <c:pt idx="8">
                  <c:v>28268</c:v>
                </c:pt>
                <c:pt idx="9">
                  <c:v>28134</c:v>
                </c:pt>
                <c:pt idx="10">
                  <c:v>28182</c:v>
                </c:pt>
                <c:pt idx="11">
                  <c:v>28100</c:v>
                </c:pt>
                <c:pt idx="12">
                  <c:v>28408</c:v>
                </c:pt>
                <c:pt idx="13">
                  <c:v>28386</c:v>
                </c:pt>
                <c:pt idx="14">
                  <c:v>28414</c:v>
                </c:pt>
                <c:pt idx="15">
                  <c:v>28585</c:v>
                </c:pt>
                <c:pt idx="16">
                  <c:v>28798</c:v>
                </c:pt>
                <c:pt idx="17">
                  <c:v>28518</c:v>
                </c:pt>
                <c:pt idx="18">
                  <c:v>28310</c:v>
                </c:pt>
                <c:pt idx="19">
                  <c:v>28179</c:v>
                </c:pt>
                <c:pt idx="20">
                  <c:v>27700</c:v>
                </c:pt>
                <c:pt idx="21">
                  <c:v>27995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226656"/>
        <c:axId val="-1355944400"/>
      </c:lineChart>
      <c:catAx>
        <c:axId val="-14232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44400"/>
        <c:crosses val="autoZero"/>
        <c:auto val="1"/>
        <c:lblAlgn val="ctr"/>
        <c:lblOffset val="100"/>
        <c:noMultiLvlLbl val="0"/>
      </c:catAx>
      <c:valAx>
        <c:axId val="-1355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Sheet1!$AF$9:$AI$9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Sheet1!$AF$10:$AI$10</c:f>
              <c:numCache>
                <c:formatCode>General</c:formatCode>
                <c:ptCount val="4"/>
                <c:pt idx="0">
                  <c:v>28807</c:v>
                </c:pt>
                <c:pt idx="2">
                  <c:v>26533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Sheet1!$AF$11:$AI$11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Sheet1!$AF$12:$AI$12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5944944"/>
        <c:axId val="-1355938960"/>
      </c:barChart>
      <c:catAx>
        <c:axId val="-13559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38960"/>
        <c:crosses val="autoZero"/>
        <c:auto val="1"/>
        <c:lblAlgn val="ctr"/>
        <c:lblOffset val="100"/>
        <c:noMultiLvlLbl val="0"/>
      </c:catAx>
      <c:valAx>
        <c:axId val="-1355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Sheet1!$AJ$9:$AM$9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Sheet1!$AJ$10:$AM$10</c:f>
              <c:numCache>
                <c:formatCode>General</c:formatCode>
                <c:ptCount val="4"/>
                <c:pt idx="0" formatCode="0%">
                  <c:v>1.7299999999999999E-2</c:v>
                </c:pt>
                <c:pt idx="2" formatCode="0%">
                  <c:v>-3.49E-2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Sheet1!$AJ$9:$AM$9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Sheet1!$AJ$11:$AM$11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Sheet1!$AJ$9:$AM$9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Sheet1!$AJ$12:$AM$12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Sheet1!$AN$9:$AQ$9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Sheet1!$AN$10:$AQ$10</c:f>
              <c:numCache>
                <c:formatCode>General</c:formatCode>
                <c:ptCount val="4"/>
                <c:pt idx="0">
                  <c:v>30275.689290287417</c:v>
                </c:pt>
                <c:pt idx="2">
                  <c:v>25064.310709712583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Sheet1!$AN$11:$AQ$11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Sheet1!$AN$12:$AQ$12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6797456"/>
        <c:axId val="-1206803984"/>
      </c:barChart>
      <c:catAx>
        <c:axId val="-120679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803984"/>
        <c:crosses val="autoZero"/>
        <c:auto val="1"/>
        <c:lblAlgn val="ctr"/>
        <c:lblOffset val="100"/>
        <c:noMultiLvlLbl val="0"/>
      </c:catAx>
      <c:valAx>
        <c:axId val="-12068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7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Sheet1!$AR$9:$AU$9</c:f>
              <c:strCache>
                <c:ptCount val="3"/>
                <c:pt idx="0">
                  <c:v>Standard Deviation</c:v>
                </c:pt>
                <c:pt idx="2">
                  <c:v>Daily Volatility</c:v>
                </c:pt>
              </c:strCache>
            </c:strRef>
          </c:cat>
          <c:val>
            <c:numRef>
              <c:f>Sheet1!$AR$10:$AU$10</c:f>
              <c:numCache>
                <c:formatCode>General</c:formatCode>
                <c:ptCount val="4"/>
                <c:pt idx="0">
                  <c:v>734.34464514370882</c:v>
                </c:pt>
                <c:pt idx="2" formatCode="0%">
                  <c:v>1.8234382350038898E-2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Sheet1!$AR$9:$AU$9</c15:sqref>
                        </c15:formulaRef>
                      </c:ext>
                    </c:extLst>
                    <c:strCache>
                      <c:ptCount val="3"/>
                      <c:pt idx="0">
                        <c:v>Standard Deviation</c:v>
                      </c:pt>
                      <c:pt idx="2">
                        <c:v>Daily Volatility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Sheet1!$AR$11:$AU$11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Sheet1!$AR$9:$AU$9</c15:sqref>
                        </c15:formulaRef>
                      </c:ext>
                    </c:extLst>
                    <c:strCache>
                      <c:ptCount val="3"/>
                      <c:pt idx="0">
                        <c:v>Standard Deviation</c:v>
                      </c:pt>
                      <c:pt idx="2">
                        <c:v>Daily Volatility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Sheet1!$AR$12:$AU$12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314324</xdr:colOff>
      <xdr:row>5</xdr:row>
      <xdr:rowOff>9525</xdr:rowOff>
    </xdr:from>
    <xdr:to>
      <xdr:col>30</xdr:col>
      <xdr:colOff>19049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12</xdr:row>
      <xdr:rowOff>4762</xdr:rowOff>
    </xdr:from>
    <xdr:to>
      <xdr:col>35</xdr:col>
      <xdr:colOff>0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28575</xdr:colOff>
      <xdr:row>12</xdr:row>
      <xdr:rowOff>9525</xdr:rowOff>
    </xdr:from>
    <xdr:to>
      <xdr:col>39</xdr:col>
      <xdr:colOff>19050</xdr:colOff>
      <xdr:row>21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33337</xdr:colOff>
      <xdr:row>12</xdr:row>
      <xdr:rowOff>23812</xdr:rowOff>
    </xdr:from>
    <xdr:to>
      <xdr:col>43</xdr:col>
      <xdr:colOff>9525</xdr:colOff>
      <xdr:row>21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28576</xdr:colOff>
      <xdr:row>12</xdr:row>
      <xdr:rowOff>42862</xdr:rowOff>
    </xdr:from>
    <xdr:to>
      <xdr:col>47</xdr:col>
      <xdr:colOff>9526</xdr:colOff>
      <xdr:row>21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%20Analysis%20Project.tx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Analysis Project"/>
    </sheetNames>
    <sheetDataSet>
      <sheetData sheetId="0">
        <row r="1">
          <cell r="D1" t="str">
            <v>Open</v>
          </cell>
          <cell r="E1" t="str">
            <v>High</v>
          </cell>
          <cell r="F1" t="str">
            <v>Low</v>
          </cell>
          <cell r="G1" t="str">
            <v>Close Price</v>
          </cell>
        </row>
        <row r="2">
          <cell r="C2" t="str">
            <v>Nov 03, 2020</v>
          </cell>
          <cell r="D2">
            <v>26888</v>
          </cell>
          <cell r="E2">
            <v>27275</v>
          </cell>
          <cell r="F2">
            <v>26842</v>
          </cell>
          <cell r="G2">
            <v>27144</v>
          </cell>
        </row>
        <row r="3">
          <cell r="C3" t="str">
            <v>Nov 02, 2020</v>
          </cell>
          <cell r="D3">
            <v>26372</v>
          </cell>
          <cell r="E3">
            <v>26938</v>
          </cell>
          <cell r="F3">
            <v>26172</v>
          </cell>
          <cell r="G3">
            <v>26796</v>
          </cell>
        </row>
        <row r="4">
          <cell r="C4" t="str">
            <v>Oct 30, 2020</v>
          </cell>
          <cell r="D4">
            <v>26303</v>
          </cell>
          <cell r="E4">
            <v>26533</v>
          </cell>
          <cell r="F4">
            <v>25953</v>
          </cell>
          <cell r="G4">
            <v>26394</v>
          </cell>
        </row>
        <row r="5">
          <cell r="C5" t="str">
            <v>Oct 29, 2020</v>
          </cell>
          <cell r="D5">
            <v>26482</v>
          </cell>
          <cell r="E5">
            <v>26803</v>
          </cell>
          <cell r="F5">
            <v>26162</v>
          </cell>
          <cell r="G5">
            <v>26557</v>
          </cell>
        </row>
        <row r="6">
          <cell r="C6" t="str">
            <v>Oct 28, 2020</v>
          </cell>
          <cell r="D6">
            <v>27241</v>
          </cell>
          <cell r="E6">
            <v>27267</v>
          </cell>
          <cell r="F6">
            <v>26390</v>
          </cell>
          <cell r="G6">
            <v>26409</v>
          </cell>
        </row>
        <row r="7">
          <cell r="C7" t="str">
            <v>Oct 27, 2020</v>
          </cell>
          <cell r="D7">
            <v>27581</v>
          </cell>
          <cell r="E7">
            <v>27713</v>
          </cell>
          <cell r="F7">
            <v>27232</v>
          </cell>
          <cell r="G7">
            <v>27365</v>
          </cell>
        </row>
        <row r="8">
          <cell r="C8" t="str">
            <v>Oct 26, 2020</v>
          </cell>
          <cell r="D8">
            <v>28150</v>
          </cell>
          <cell r="E8">
            <v>28150</v>
          </cell>
          <cell r="F8">
            <v>27259</v>
          </cell>
          <cell r="G8">
            <v>27581</v>
          </cell>
        </row>
        <row r="9">
          <cell r="C9" t="str">
            <v>Oct 23, 2020</v>
          </cell>
          <cell r="D9">
            <v>28313</v>
          </cell>
          <cell r="E9">
            <v>28392</v>
          </cell>
          <cell r="F9">
            <v>28045</v>
          </cell>
          <cell r="G9">
            <v>28189</v>
          </cell>
        </row>
        <row r="10">
          <cell r="C10" t="str">
            <v>Oct 22, 2020</v>
          </cell>
          <cell r="D10">
            <v>28130</v>
          </cell>
          <cell r="E10">
            <v>28313</v>
          </cell>
          <cell r="F10">
            <v>27896</v>
          </cell>
          <cell r="G10">
            <v>28268</v>
          </cell>
        </row>
        <row r="11">
          <cell r="C11" t="str">
            <v>Oct 21, 2020</v>
          </cell>
          <cell r="D11">
            <v>28187</v>
          </cell>
          <cell r="E11">
            <v>28378</v>
          </cell>
          <cell r="F11">
            <v>28077</v>
          </cell>
          <cell r="G11">
            <v>28134</v>
          </cell>
        </row>
        <row r="12">
          <cell r="C12" t="str">
            <v>Oct 20, 2020</v>
          </cell>
          <cell r="D12">
            <v>28182</v>
          </cell>
          <cell r="E12">
            <v>28466</v>
          </cell>
          <cell r="F12">
            <v>28048</v>
          </cell>
          <cell r="G12">
            <v>28182</v>
          </cell>
        </row>
        <row r="13">
          <cell r="C13" t="str">
            <v>Oct 19, 2020</v>
          </cell>
          <cell r="D13">
            <v>28496</v>
          </cell>
          <cell r="E13">
            <v>28669</v>
          </cell>
          <cell r="F13">
            <v>28025</v>
          </cell>
          <cell r="G13">
            <v>28100</v>
          </cell>
        </row>
        <row r="14">
          <cell r="C14" t="str">
            <v>Oct 16, 2020</v>
          </cell>
          <cell r="D14">
            <v>28417</v>
          </cell>
          <cell r="E14">
            <v>28732</v>
          </cell>
          <cell r="F14">
            <v>28332</v>
          </cell>
          <cell r="G14">
            <v>28408</v>
          </cell>
        </row>
        <row r="15">
          <cell r="C15" t="str">
            <v>Oct 15, 2020</v>
          </cell>
          <cell r="D15">
            <v>28405</v>
          </cell>
          <cell r="E15">
            <v>28454</v>
          </cell>
          <cell r="F15">
            <v>28025</v>
          </cell>
          <cell r="G15">
            <v>28386</v>
          </cell>
        </row>
        <row r="16">
          <cell r="C16" t="str">
            <v>Oct 14, 2020</v>
          </cell>
          <cell r="D16">
            <v>28577</v>
          </cell>
          <cell r="E16">
            <v>28726</v>
          </cell>
          <cell r="F16">
            <v>28343</v>
          </cell>
          <cell r="G16">
            <v>28414</v>
          </cell>
        </row>
        <row r="17">
          <cell r="C17" t="str">
            <v>Oct 13, 2020</v>
          </cell>
          <cell r="D17">
            <v>28807</v>
          </cell>
          <cell r="E17">
            <v>28824</v>
          </cell>
          <cell r="F17">
            <v>28485</v>
          </cell>
          <cell r="G17">
            <v>28585</v>
          </cell>
        </row>
        <row r="18">
          <cell r="C18" t="str">
            <v>Oct 12, 2020</v>
          </cell>
          <cell r="D18">
            <v>28518</v>
          </cell>
          <cell r="E18">
            <v>28846</v>
          </cell>
          <cell r="F18">
            <v>28433</v>
          </cell>
          <cell r="G18">
            <v>28798</v>
          </cell>
        </row>
        <row r="19">
          <cell r="C19" t="str">
            <v>Oct 09, 2020</v>
          </cell>
          <cell r="D19">
            <v>28378</v>
          </cell>
          <cell r="E19">
            <v>28570</v>
          </cell>
          <cell r="F19">
            <v>28324</v>
          </cell>
          <cell r="G19">
            <v>28518</v>
          </cell>
        </row>
        <row r="20">
          <cell r="C20" t="str">
            <v>Oct 08, 2020</v>
          </cell>
          <cell r="D20">
            <v>28179</v>
          </cell>
          <cell r="E20">
            <v>28452</v>
          </cell>
          <cell r="F20">
            <v>28151</v>
          </cell>
          <cell r="G20">
            <v>28310</v>
          </cell>
        </row>
        <row r="21">
          <cell r="C21" t="str">
            <v>Oct 07, 2020</v>
          </cell>
          <cell r="D21">
            <v>27568</v>
          </cell>
          <cell r="E21">
            <v>28250</v>
          </cell>
          <cell r="F21">
            <v>27539</v>
          </cell>
          <cell r="G21">
            <v>28179</v>
          </cell>
        </row>
        <row r="22">
          <cell r="C22" t="str">
            <v>Oct 06, 2020</v>
          </cell>
          <cell r="D22">
            <v>28010</v>
          </cell>
          <cell r="E22">
            <v>28232</v>
          </cell>
          <cell r="F22">
            <v>27531</v>
          </cell>
          <cell r="G22">
            <v>27700</v>
          </cell>
        </row>
        <row r="23">
          <cell r="C23" t="str">
            <v>Oct 05, 2020</v>
          </cell>
          <cell r="D23">
            <v>27740</v>
          </cell>
          <cell r="E23">
            <v>28042</v>
          </cell>
          <cell r="F23">
            <v>27646</v>
          </cell>
          <cell r="G23">
            <v>27995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5:L27" totalsRowShown="0" headerRowDxfId="13" dataDxfId="12">
  <autoFilter ref="A5:L27"/>
  <tableColumns count="12">
    <tableColumn id="1" name="Date" dataDxfId="11"/>
    <tableColumn id="2" name="Price" dataDxfId="10"/>
    <tableColumn id="13" name="Date2" dataDxfId="9"/>
    <tableColumn id="3" name="Open" dataDxfId="8"/>
    <tableColumn id="4" name="High" dataDxfId="7"/>
    <tableColumn id="5" name="Low" dataDxfId="6"/>
    <tableColumn id="15" name="Close Price" dataDxfId="5"/>
    <tableColumn id="6" name="Vol." dataDxfId="4"/>
    <tableColumn id="7" name="Change %" dataDxfId="3"/>
    <tableColumn id="8" name="Absolute Values" dataDxfId="2" dataCellStyle="Percent">
      <calculatedColumnFormula>ABS(Table1[[#This Row],[Change %]])</calculatedColumnFormula>
    </tableColumn>
    <tableColumn id="9" name="High - Low (Volatility )" dataDxfId="1">
      <calculatedColumnFormula>Table1[[#This Row],[High]]-Table1[[#This Row],[Low]]</calculatedColumnFormula>
    </tableColumn>
    <tableColumn id="10" name="Daily volatility in %" dataDxfId="0">
      <calculatedColumnFormula>Table1[[#This Row],[High - Low (Volatility )]]/Table1[[#This Row],[Open]]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workbookViewId="0">
      <selection activeCell="F39" sqref="F39"/>
    </sheetView>
  </sheetViews>
  <sheetFormatPr defaultRowHeight="15" x14ac:dyDescent="0.25"/>
  <cols>
    <col min="1" max="1" width="16.7109375" customWidth="1"/>
    <col min="2" max="2" width="18.5703125" customWidth="1"/>
    <col min="3" max="3" width="17.42578125" customWidth="1"/>
    <col min="4" max="4" width="15.85546875" customWidth="1"/>
    <col min="5" max="5" width="16.28515625" customWidth="1"/>
    <col min="6" max="6" width="14.85546875" customWidth="1"/>
    <col min="7" max="7" width="14.28515625" customWidth="1"/>
    <col min="8" max="8" width="14" customWidth="1"/>
    <col min="9" max="9" width="15.140625" customWidth="1"/>
    <col min="10" max="10" width="21.42578125" customWidth="1"/>
    <col min="11" max="11" width="26.85546875" customWidth="1"/>
    <col min="12" max="12" width="22.140625" customWidth="1"/>
    <col min="14" max="14" width="6.42578125" customWidth="1"/>
    <col min="16" max="16" width="18.7109375" customWidth="1"/>
    <col min="18" max="18" width="6.42578125" customWidth="1"/>
  </cols>
  <sheetData>
    <row r="1" spans="1:47" ht="15.75" thickBot="1" x14ac:dyDescent="0.3"/>
    <row r="2" spans="1:47" x14ac:dyDescent="0.25">
      <c r="E2" s="43" t="s">
        <v>73</v>
      </c>
      <c r="F2" s="32"/>
      <c r="G2" s="32"/>
      <c r="H2" s="32"/>
      <c r="I2" s="32"/>
      <c r="J2" s="32"/>
      <c r="K2" s="33"/>
    </row>
    <row r="3" spans="1:47" ht="15.75" thickBot="1" x14ac:dyDescent="0.3">
      <c r="E3" s="34"/>
      <c r="F3" s="35"/>
      <c r="G3" s="35"/>
      <c r="H3" s="35"/>
      <c r="I3" s="35"/>
      <c r="J3" s="35"/>
      <c r="K3" s="36"/>
    </row>
    <row r="5" spans="1:47" ht="15.75" thickBot="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2" t="s">
        <v>9</v>
      </c>
      <c r="K5" s="3" t="s">
        <v>10</v>
      </c>
      <c r="L5" s="2" t="s">
        <v>11</v>
      </c>
      <c r="M5" s="2"/>
    </row>
    <row r="6" spans="1:47" x14ac:dyDescent="0.25">
      <c r="A6" s="1" t="s">
        <v>12</v>
      </c>
      <c r="B6" s="4">
        <v>27144</v>
      </c>
      <c r="C6" s="1" t="s">
        <v>12</v>
      </c>
      <c r="D6" s="4">
        <v>26888</v>
      </c>
      <c r="E6" s="4">
        <v>27275</v>
      </c>
      <c r="F6" s="4">
        <v>26842</v>
      </c>
      <c r="G6" s="4">
        <v>27144</v>
      </c>
      <c r="H6" s="1" t="s">
        <v>13</v>
      </c>
      <c r="I6" s="5">
        <v>1.2999999999999999E-2</v>
      </c>
      <c r="J6" s="2">
        <f>ABS(Table1[[#This Row],[Change %]])</f>
        <v>1.2999999999999999E-2</v>
      </c>
      <c r="K6" s="3">
        <f>Table1[[#This Row],[High]]-Table1[[#This Row],[Low]]</f>
        <v>433</v>
      </c>
      <c r="L6" s="2">
        <f>Table1[[#This Row],[High - Low (Volatility )]]/Table1[[#This Row],[Open]]</f>
        <v>1.61038381434097E-2</v>
      </c>
      <c r="M6" s="2"/>
      <c r="AF6" s="42" t="s">
        <v>72</v>
      </c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3"/>
    </row>
    <row r="7" spans="1:47" ht="15.75" thickBot="1" x14ac:dyDescent="0.3">
      <c r="A7" s="1" t="s">
        <v>14</v>
      </c>
      <c r="B7" s="4">
        <v>26796</v>
      </c>
      <c r="C7" s="1" t="s">
        <v>14</v>
      </c>
      <c r="D7" s="4">
        <v>26372</v>
      </c>
      <c r="E7" s="4">
        <v>26938</v>
      </c>
      <c r="F7" s="4">
        <v>26172</v>
      </c>
      <c r="G7" s="4">
        <v>26796</v>
      </c>
      <c r="H7" s="1" t="s">
        <v>13</v>
      </c>
      <c r="I7" s="5">
        <v>1.52E-2</v>
      </c>
      <c r="J7" s="2">
        <f>ABS(Table1[[#This Row],[Change %]])</f>
        <v>1.52E-2</v>
      </c>
      <c r="K7" s="3">
        <f>Table1[[#This Row],[High]]-Table1[[#This Row],[Low]]</f>
        <v>766</v>
      </c>
      <c r="L7" s="2">
        <f>Table1[[#This Row],[High - Low (Volatility )]]/Table1[[#This Row],[Open]]</f>
        <v>2.9045957834066435E-2</v>
      </c>
      <c r="M7" s="2"/>
      <c r="AF7" s="34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6"/>
    </row>
    <row r="8" spans="1:47" ht="15.75" thickBot="1" x14ac:dyDescent="0.3">
      <c r="A8" s="1" t="s">
        <v>15</v>
      </c>
      <c r="B8" s="4">
        <v>26394</v>
      </c>
      <c r="C8" s="1" t="s">
        <v>15</v>
      </c>
      <c r="D8" s="4">
        <v>26303</v>
      </c>
      <c r="E8" s="4">
        <v>26533</v>
      </c>
      <c r="F8" s="4">
        <v>25953</v>
      </c>
      <c r="G8" s="4">
        <v>26394</v>
      </c>
      <c r="H8" s="1" t="s">
        <v>16</v>
      </c>
      <c r="I8" s="5">
        <v>-6.1000000000000004E-3</v>
      </c>
      <c r="J8" s="2">
        <f>ABS(Table1[[#This Row],[Change %]])</f>
        <v>6.1000000000000004E-3</v>
      </c>
      <c r="K8" s="3">
        <f>Table1[[#This Row],[High]]-Table1[[#This Row],[Low]]</f>
        <v>580</v>
      </c>
      <c r="L8" s="2">
        <f>Table1[[#This Row],[High - Low (Volatility )]]/Table1[[#This Row],[Open]]</f>
        <v>2.2050716648291068E-2</v>
      </c>
      <c r="M8" s="2"/>
      <c r="AF8" s="37" t="s">
        <v>63</v>
      </c>
      <c r="AG8" s="38"/>
      <c r="AH8" s="38"/>
      <c r="AI8" s="39"/>
      <c r="AJ8" s="37" t="s">
        <v>66</v>
      </c>
      <c r="AK8" s="38"/>
      <c r="AL8" s="38"/>
      <c r="AM8" s="39"/>
      <c r="AN8" s="37" t="s">
        <v>69</v>
      </c>
      <c r="AO8" s="38"/>
      <c r="AP8" s="38"/>
      <c r="AQ8" s="39"/>
      <c r="AR8" s="37" t="s">
        <v>70</v>
      </c>
      <c r="AS8" s="38"/>
      <c r="AT8" s="38"/>
      <c r="AU8" s="39"/>
    </row>
    <row r="9" spans="1:47" ht="15.75" thickBot="1" x14ac:dyDescent="0.3">
      <c r="A9" s="1" t="s">
        <v>17</v>
      </c>
      <c r="B9" s="4">
        <v>26557</v>
      </c>
      <c r="C9" s="1" t="s">
        <v>17</v>
      </c>
      <c r="D9" s="4">
        <v>26482</v>
      </c>
      <c r="E9" s="4">
        <v>26803</v>
      </c>
      <c r="F9" s="4">
        <v>26162</v>
      </c>
      <c r="G9" s="4">
        <v>26557</v>
      </c>
      <c r="H9" s="1" t="s">
        <v>18</v>
      </c>
      <c r="I9" s="5">
        <v>5.5999999999999999E-3</v>
      </c>
      <c r="J9" s="2">
        <f>ABS(Table1[[#This Row],[Change %]])</f>
        <v>5.5999999999999999E-3</v>
      </c>
      <c r="K9" s="3">
        <f>Table1[[#This Row],[High]]-Table1[[#This Row],[Low]]</f>
        <v>641</v>
      </c>
      <c r="L9" s="2">
        <f>Table1[[#This Row],[High - Low (Volatility )]]/Table1[[#This Row],[Open]]</f>
        <v>2.4205120459179819E-2</v>
      </c>
      <c r="M9" s="2"/>
      <c r="AF9" s="40" t="s">
        <v>64</v>
      </c>
      <c r="AG9" s="41"/>
      <c r="AH9" s="40" t="s">
        <v>65</v>
      </c>
      <c r="AI9" s="41"/>
      <c r="AJ9" s="40" t="s">
        <v>67</v>
      </c>
      <c r="AK9" s="41"/>
      <c r="AL9" s="40" t="s">
        <v>68</v>
      </c>
      <c r="AM9" s="41"/>
      <c r="AN9" s="40" t="s">
        <v>64</v>
      </c>
      <c r="AO9" s="41"/>
      <c r="AP9" s="40" t="s">
        <v>65</v>
      </c>
      <c r="AQ9" s="41"/>
      <c r="AR9" s="40" t="s">
        <v>29</v>
      </c>
      <c r="AS9" s="41"/>
      <c r="AT9" s="40" t="s">
        <v>71</v>
      </c>
      <c r="AU9" s="41"/>
    </row>
    <row r="10" spans="1:47" x14ac:dyDescent="0.25">
      <c r="A10" s="1" t="s">
        <v>19</v>
      </c>
      <c r="B10" s="4">
        <v>26409</v>
      </c>
      <c r="C10" s="1" t="s">
        <v>19</v>
      </c>
      <c r="D10" s="4">
        <v>27241</v>
      </c>
      <c r="E10" s="4">
        <v>27267</v>
      </c>
      <c r="F10" s="4">
        <v>26390</v>
      </c>
      <c r="G10" s="4">
        <v>26409</v>
      </c>
      <c r="H10" s="1" t="s">
        <v>20</v>
      </c>
      <c r="I10" s="5">
        <v>-3.49E-2</v>
      </c>
      <c r="J10" s="2">
        <f>ABS(Table1[[#This Row],[Change %]])</f>
        <v>3.49E-2</v>
      </c>
      <c r="K10" s="3">
        <f>Table1[[#This Row],[High]]-Table1[[#This Row],[Low]]</f>
        <v>877</v>
      </c>
      <c r="L10" s="2">
        <f>Table1[[#This Row],[High - Low (Volatility )]]/Table1[[#This Row],[Open]]</f>
        <v>3.2194119158621193E-2</v>
      </c>
      <c r="M10" s="2"/>
      <c r="N10" s="21"/>
      <c r="O10" s="22"/>
      <c r="P10" s="22"/>
      <c r="Q10" s="22"/>
      <c r="R10" s="23"/>
      <c r="AF10" s="17">
        <f>Q11</f>
        <v>28807</v>
      </c>
      <c r="AG10" s="18"/>
      <c r="AH10" s="17">
        <f>Q12</f>
        <v>26533</v>
      </c>
      <c r="AI10" s="18"/>
      <c r="AJ10" s="29">
        <f>Q14</f>
        <v>1.7299999999999999E-2</v>
      </c>
      <c r="AK10" s="18"/>
      <c r="AL10" s="29">
        <f>Q15</f>
        <v>-3.49E-2</v>
      </c>
      <c r="AM10" s="18"/>
      <c r="AN10" s="17">
        <f>Q19</f>
        <v>30275.689290287417</v>
      </c>
      <c r="AO10" s="18"/>
      <c r="AP10" s="17">
        <f>Q20</f>
        <v>25064.310709712583</v>
      </c>
      <c r="AQ10" s="18"/>
      <c r="AR10" s="17">
        <f>Q13</f>
        <v>734.34464514370882</v>
      </c>
      <c r="AS10" s="18"/>
      <c r="AT10" s="29">
        <f>Q17</f>
        <v>1.8234382350038898E-2</v>
      </c>
      <c r="AU10" s="18"/>
    </row>
    <row r="11" spans="1:47" x14ac:dyDescent="0.25">
      <c r="A11" s="1" t="s">
        <v>21</v>
      </c>
      <c r="B11" s="4">
        <v>27365</v>
      </c>
      <c r="C11" s="1" t="s">
        <v>21</v>
      </c>
      <c r="D11" s="4">
        <v>27581</v>
      </c>
      <c r="E11" s="4">
        <v>27713</v>
      </c>
      <c r="F11" s="4">
        <v>27232</v>
      </c>
      <c r="G11" s="4">
        <v>27365</v>
      </c>
      <c r="H11" s="1" t="s">
        <v>22</v>
      </c>
      <c r="I11" s="5">
        <v>-7.7999999999999996E-3</v>
      </c>
      <c r="J11" s="2">
        <f>ABS(Table1[[#This Row],[Change %]])</f>
        <v>7.7999999999999996E-3</v>
      </c>
      <c r="K11" s="3">
        <f>Table1[[#This Row],[High]]-Table1[[#This Row],[Low]]</f>
        <v>481</v>
      </c>
      <c r="L11" s="2">
        <f>Table1[[#This Row],[High - Low (Volatility )]]/Table1[[#This Row],[Open]]</f>
        <v>1.7439541713498423E-2</v>
      </c>
      <c r="M11" s="2"/>
      <c r="N11" s="24"/>
      <c r="O11" s="13" t="s">
        <v>23</v>
      </c>
      <c r="P11" s="13"/>
      <c r="Q11" s="6">
        <f>MAX(D:D)</f>
        <v>28807</v>
      </c>
      <c r="R11" s="25"/>
      <c r="AF11" s="30"/>
      <c r="AG11" s="31"/>
      <c r="AH11" s="30"/>
      <c r="AI11" s="31"/>
      <c r="AJ11" s="30"/>
      <c r="AK11" s="31"/>
      <c r="AL11" s="30"/>
      <c r="AM11" s="31"/>
      <c r="AN11" s="30"/>
      <c r="AO11" s="31"/>
      <c r="AP11" s="30"/>
      <c r="AQ11" s="31"/>
      <c r="AR11" s="30"/>
      <c r="AS11" s="31"/>
      <c r="AT11" s="30"/>
      <c r="AU11" s="31"/>
    </row>
    <row r="12" spans="1:47" ht="15.75" thickBot="1" x14ac:dyDescent="0.3">
      <c r="A12" s="1" t="s">
        <v>24</v>
      </c>
      <c r="B12" s="4">
        <v>27581</v>
      </c>
      <c r="C12" s="1" t="s">
        <v>24</v>
      </c>
      <c r="D12" s="4">
        <v>28150</v>
      </c>
      <c r="E12" s="4">
        <v>28150</v>
      </c>
      <c r="F12" s="4">
        <v>27259</v>
      </c>
      <c r="G12" s="4">
        <v>27581</v>
      </c>
      <c r="H12" s="1" t="s">
        <v>25</v>
      </c>
      <c r="I12" s="5">
        <v>-2.1600000000000001E-2</v>
      </c>
      <c r="J12" s="2">
        <f>ABS(Table1[[#This Row],[Change %]])</f>
        <v>2.1600000000000001E-2</v>
      </c>
      <c r="K12" s="3">
        <f>Table1[[#This Row],[High]]-Table1[[#This Row],[Low]]</f>
        <v>891</v>
      </c>
      <c r="L12" s="2">
        <f>Table1[[#This Row],[High - Low (Volatility )]]/Table1[[#This Row],[Open]]</f>
        <v>3.1651865008880994E-2</v>
      </c>
      <c r="M12" s="2"/>
      <c r="N12" s="24"/>
      <c r="O12" s="13" t="s">
        <v>26</v>
      </c>
      <c r="P12" s="13"/>
      <c r="Q12" s="6">
        <f>MIN(E:E)</f>
        <v>26533</v>
      </c>
      <c r="R12" s="25"/>
      <c r="AF12" s="19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T12" s="19"/>
      <c r="AU12" s="20"/>
    </row>
    <row r="13" spans="1:47" x14ac:dyDescent="0.25">
      <c r="A13" s="1" t="s">
        <v>27</v>
      </c>
      <c r="B13" s="4">
        <v>28189</v>
      </c>
      <c r="C13" s="1" t="s">
        <v>27</v>
      </c>
      <c r="D13" s="4">
        <v>28313</v>
      </c>
      <c r="E13" s="4">
        <v>28392</v>
      </c>
      <c r="F13" s="4">
        <v>28045</v>
      </c>
      <c r="G13" s="4">
        <v>28189</v>
      </c>
      <c r="H13" s="1" t="s">
        <v>28</v>
      </c>
      <c r="I13" s="5">
        <v>-2.8E-3</v>
      </c>
      <c r="J13" s="2">
        <f>ABS(Table1[[#This Row],[Change %]])</f>
        <v>2.8E-3</v>
      </c>
      <c r="K13" s="3">
        <f>Table1[[#This Row],[High]]-Table1[[#This Row],[Low]]</f>
        <v>347</v>
      </c>
      <c r="L13" s="2">
        <f>Table1[[#This Row],[High - Low (Volatility )]]/Table1[[#This Row],[Open]]</f>
        <v>1.225585420125031E-2</v>
      </c>
      <c r="M13" s="2"/>
      <c r="N13" s="24"/>
      <c r="O13" s="13" t="s">
        <v>29</v>
      </c>
      <c r="P13" s="13"/>
      <c r="Q13" s="6">
        <f>_xlfn.STDEV.P(Table1[Open])</f>
        <v>734.34464514370882</v>
      </c>
      <c r="R13" s="25"/>
      <c r="AF13" s="24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25"/>
    </row>
    <row r="14" spans="1:47" x14ac:dyDescent="0.25">
      <c r="A14" s="1" t="s">
        <v>30</v>
      </c>
      <c r="B14" s="4">
        <v>28268</v>
      </c>
      <c r="C14" s="1" t="s">
        <v>30</v>
      </c>
      <c r="D14" s="4">
        <v>28130</v>
      </c>
      <c r="E14" s="4">
        <v>28313</v>
      </c>
      <c r="F14" s="4">
        <v>27896</v>
      </c>
      <c r="G14" s="4">
        <v>28268</v>
      </c>
      <c r="H14" s="1" t="s">
        <v>31</v>
      </c>
      <c r="I14" s="5">
        <v>4.7999999999999996E-3</v>
      </c>
      <c r="J14" s="2">
        <f>ABS(Table1[[#This Row],[Change %]])</f>
        <v>4.7999999999999996E-3</v>
      </c>
      <c r="K14" s="3">
        <f>Table1[[#This Row],[High]]-Table1[[#This Row],[Low]]</f>
        <v>417</v>
      </c>
      <c r="L14" s="2">
        <f>Table1[[#This Row],[High - Low (Volatility )]]/Table1[[#This Row],[Open]]</f>
        <v>1.4824031283327408E-2</v>
      </c>
      <c r="M14" s="2"/>
      <c r="N14" s="24"/>
      <c r="O14" s="13" t="s">
        <v>32</v>
      </c>
      <c r="P14" s="13"/>
      <c r="Q14" s="7">
        <f>MAX(I:I)</f>
        <v>1.7299999999999999E-2</v>
      </c>
      <c r="R14" s="25"/>
      <c r="AF14" s="24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25"/>
    </row>
    <row r="15" spans="1:47" x14ac:dyDescent="0.25">
      <c r="A15" s="1" t="s">
        <v>33</v>
      </c>
      <c r="B15" s="4">
        <v>28134</v>
      </c>
      <c r="C15" s="1" t="s">
        <v>33</v>
      </c>
      <c r="D15" s="4">
        <v>28187</v>
      </c>
      <c r="E15" s="4">
        <v>28378</v>
      </c>
      <c r="F15" s="4">
        <v>28077</v>
      </c>
      <c r="G15" s="4">
        <v>28134</v>
      </c>
      <c r="H15" s="1" t="s">
        <v>34</v>
      </c>
      <c r="I15" s="5">
        <v>-1.6999999999999999E-3</v>
      </c>
      <c r="J15" s="2">
        <f>ABS(Table1[[#This Row],[Change %]])</f>
        <v>1.6999999999999999E-3</v>
      </c>
      <c r="K15" s="3">
        <f>Table1[[#This Row],[High]]-Table1[[#This Row],[Low]]</f>
        <v>301</v>
      </c>
      <c r="L15" s="2">
        <f>Table1[[#This Row],[High - Low (Volatility )]]/Table1[[#This Row],[Open]]</f>
        <v>1.0678681661758968E-2</v>
      </c>
      <c r="M15" s="2"/>
      <c r="N15" s="24"/>
      <c r="O15" s="13" t="s">
        <v>35</v>
      </c>
      <c r="P15" s="13"/>
      <c r="Q15" s="7">
        <f>MIN(I:I)</f>
        <v>-3.49E-2</v>
      </c>
      <c r="R15" s="25"/>
      <c r="AF15" s="24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25"/>
    </row>
    <row r="16" spans="1:47" x14ac:dyDescent="0.25">
      <c r="A16" s="1" t="s">
        <v>36</v>
      </c>
      <c r="B16" s="4">
        <v>28182</v>
      </c>
      <c r="C16" s="1" t="s">
        <v>36</v>
      </c>
      <c r="D16" s="4">
        <v>28182</v>
      </c>
      <c r="E16" s="4">
        <v>28466</v>
      </c>
      <c r="F16" s="4">
        <v>28048</v>
      </c>
      <c r="G16" s="4">
        <v>28182</v>
      </c>
      <c r="H16" s="1" t="s">
        <v>37</v>
      </c>
      <c r="I16" s="5">
        <v>2.8999999999999998E-3</v>
      </c>
      <c r="J16" s="2">
        <f>ABS(Table1[[#This Row],[Change %]])</f>
        <v>2.8999999999999998E-3</v>
      </c>
      <c r="K16" s="3">
        <f>Table1[[#This Row],[High]]-Table1[[#This Row],[Low]]</f>
        <v>418</v>
      </c>
      <c r="L16" s="2">
        <f>Table1[[#This Row],[High - Low (Volatility )]]/Table1[[#This Row],[Open]]</f>
        <v>1.4832162373145981E-2</v>
      </c>
      <c r="M16" s="2"/>
      <c r="N16" s="24"/>
      <c r="O16" s="8"/>
      <c r="P16" s="8"/>
      <c r="Q16" s="9"/>
      <c r="R16" s="25"/>
      <c r="AF16" s="24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25"/>
    </row>
    <row r="17" spans="1:47" x14ac:dyDescent="0.25">
      <c r="A17" s="1" t="s">
        <v>38</v>
      </c>
      <c r="B17" s="4">
        <v>28100</v>
      </c>
      <c r="C17" s="1" t="s">
        <v>38</v>
      </c>
      <c r="D17" s="4">
        <v>28496</v>
      </c>
      <c r="E17" s="4">
        <v>28669</v>
      </c>
      <c r="F17" s="4">
        <v>28025</v>
      </c>
      <c r="G17" s="4">
        <v>28100</v>
      </c>
      <c r="H17" s="1" t="s">
        <v>39</v>
      </c>
      <c r="I17" s="5">
        <v>-1.0800000000000001E-2</v>
      </c>
      <c r="J17" s="2">
        <f>ABS(Table1[[#This Row],[Change %]])</f>
        <v>1.0800000000000001E-2</v>
      </c>
      <c r="K17" s="3">
        <f>Table1[[#This Row],[High]]-Table1[[#This Row],[Low]]</f>
        <v>644</v>
      </c>
      <c r="L17" s="2">
        <f>Table1[[#This Row],[High - Low (Volatility )]]/Table1[[#This Row],[Open]]</f>
        <v>2.2599663110612015E-2</v>
      </c>
      <c r="M17" s="2"/>
      <c r="N17" s="24"/>
      <c r="O17" s="13" t="s">
        <v>40</v>
      </c>
      <c r="P17" s="13"/>
      <c r="Q17" s="10">
        <f>AVERAGE(Table1[Daily volatility in %])</f>
        <v>1.8234382350038898E-2</v>
      </c>
      <c r="R17" s="25"/>
      <c r="AF17" s="24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25"/>
    </row>
    <row r="18" spans="1:47" x14ac:dyDescent="0.25">
      <c r="A18" s="1" t="s">
        <v>41</v>
      </c>
      <c r="B18" s="4">
        <v>28408</v>
      </c>
      <c r="C18" s="1" t="s">
        <v>41</v>
      </c>
      <c r="D18" s="4">
        <v>28417</v>
      </c>
      <c r="E18" s="4">
        <v>28732</v>
      </c>
      <c r="F18" s="4">
        <v>28332</v>
      </c>
      <c r="G18" s="4">
        <v>28408</v>
      </c>
      <c r="H18" s="1" t="s">
        <v>42</v>
      </c>
      <c r="I18" s="5">
        <v>8.0000000000000004E-4</v>
      </c>
      <c r="J18" s="2">
        <f>ABS(Table1[[#This Row],[Change %]])</f>
        <v>8.0000000000000004E-4</v>
      </c>
      <c r="K18" s="3">
        <f>Table1[[#This Row],[High]]-Table1[[#This Row],[Low]]</f>
        <v>400</v>
      </c>
      <c r="L18" s="2">
        <f>Table1[[#This Row],[High - Low (Volatility )]]/Table1[[#This Row],[Open]]</f>
        <v>1.4076081218988633E-2</v>
      </c>
      <c r="M18" s="2"/>
      <c r="N18" s="24"/>
      <c r="O18" s="9"/>
      <c r="P18" s="9"/>
      <c r="Q18" s="9"/>
      <c r="R18" s="25"/>
      <c r="AF18" s="24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25"/>
    </row>
    <row r="19" spans="1:47" x14ac:dyDescent="0.25">
      <c r="A19" s="1" t="s">
        <v>43</v>
      </c>
      <c r="B19" s="4">
        <v>28386</v>
      </c>
      <c r="C19" s="1" t="s">
        <v>43</v>
      </c>
      <c r="D19" s="4">
        <v>28405</v>
      </c>
      <c r="E19" s="4">
        <v>28454</v>
      </c>
      <c r="F19" s="4">
        <v>28025</v>
      </c>
      <c r="G19" s="4">
        <v>28386</v>
      </c>
      <c r="H19" s="1" t="s">
        <v>44</v>
      </c>
      <c r="I19" s="5">
        <v>-1E-3</v>
      </c>
      <c r="J19" s="2">
        <f>ABS(Table1[[#This Row],[Change %]])</f>
        <v>1E-3</v>
      </c>
      <c r="K19" s="3">
        <f>Table1[[#This Row],[High]]-Table1[[#This Row],[Low]]</f>
        <v>429</v>
      </c>
      <c r="L19" s="2">
        <f>Table1[[#This Row],[High - Low (Volatility )]]/Table1[[#This Row],[Open]]</f>
        <v>1.5102974828375287E-2</v>
      </c>
      <c r="M19" s="2"/>
      <c r="N19" s="24"/>
      <c r="O19" s="13" t="s">
        <v>45</v>
      </c>
      <c r="P19" s="13"/>
      <c r="Q19" s="9">
        <f>Q11+2*Q13</f>
        <v>30275.689290287417</v>
      </c>
      <c r="R19" s="25"/>
      <c r="AF19" s="24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25"/>
    </row>
    <row r="20" spans="1:47" x14ac:dyDescent="0.25">
      <c r="A20" s="1" t="s">
        <v>46</v>
      </c>
      <c r="B20" s="4">
        <v>28414</v>
      </c>
      <c r="C20" s="1" t="s">
        <v>46</v>
      </c>
      <c r="D20" s="4">
        <v>28577</v>
      </c>
      <c r="E20" s="4">
        <v>28726</v>
      </c>
      <c r="F20" s="4">
        <v>28343</v>
      </c>
      <c r="G20" s="4">
        <v>28414</v>
      </c>
      <c r="H20" s="1" t="s">
        <v>47</v>
      </c>
      <c r="I20" s="5">
        <v>-6.0000000000000001E-3</v>
      </c>
      <c r="J20" s="2">
        <f>ABS(Table1[[#This Row],[Change %]])</f>
        <v>6.0000000000000001E-3</v>
      </c>
      <c r="K20" s="3">
        <f>Table1[[#This Row],[High]]-Table1[[#This Row],[Low]]</f>
        <v>383</v>
      </c>
      <c r="L20" s="2">
        <f>Table1[[#This Row],[High - Low (Volatility )]]/Table1[[#This Row],[Open]]</f>
        <v>1.3402386534625749E-2</v>
      </c>
      <c r="M20" s="2"/>
      <c r="N20" s="24"/>
      <c r="O20" s="13" t="s">
        <v>48</v>
      </c>
      <c r="P20" s="13"/>
      <c r="Q20" s="9">
        <f>Q12-2*Q13</f>
        <v>25064.310709712583</v>
      </c>
      <c r="R20" s="25"/>
      <c r="AF20" s="24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25"/>
    </row>
    <row r="21" spans="1:47" ht="15.75" thickBot="1" x14ac:dyDescent="0.3">
      <c r="A21" s="1" t="s">
        <v>49</v>
      </c>
      <c r="B21" s="4">
        <v>28585</v>
      </c>
      <c r="C21" s="1" t="s">
        <v>49</v>
      </c>
      <c r="D21" s="4">
        <v>28807</v>
      </c>
      <c r="E21" s="4">
        <v>28824</v>
      </c>
      <c r="F21" s="4">
        <v>28485</v>
      </c>
      <c r="G21" s="4">
        <v>28585</v>
      </c>
      <c r="H21" s="1" t="s">
        <v>50</v>
      </c>
      <c r="I21" s="5">
        <v>-7.4000000000000003E-3</v>
      </c>
      <c r="J21" s="2">
        <f>ABS(Table1[[#This Row],[Change %]])</f>
        <v>7.4000000000000003E-3</v>
      </c>
      <c r="K21" s="3">
        <f>Table1[[#This Row],[High]]-Table1[[#This Row],[Low]]</f>
        <v>339</v>
      </c>
      <c r="L21" s="2">
        <f>Table1[[#This Row],[High - Low (Volatility )]]/Table1[[#This Row],[Open]]</f>
        <v>1.1767973062102961E-2</v>
      </c>
      <c r="M21" s="2"/>
      <c r="N21" s="26"/>
      <c r="O21" s="27"/>
      <c r="P21" s="27"/>
      <c r="Q21" s="27"/>
      <c r="R21" s="28"/>
      <c r="AF21" s="24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25"/>
    </row>
    <row r="22" spans="1:47" ht="15.75" thickBot="1" x14ac:dyDescent="0.3">
      <c r="A22" s="1" t="s">
        <v>51</v>
      </c>
      <c r="B22" s="4">
        <v>28798</v>
      </c>
      <c r="C22" s="1" t="s">
        <v>51</v>
      </c>
      <c r="D22" s="4">
        <v>28518</v>
      </c>
      <c r="E22" s="4">
        <v>28846</v>
      </c>
      <c r="F22" s="4">
        <v>28433</v>
      </c>
      <c r="G22" s="4">
        <v>28798</v>
      </c>
      <c r="H22" s="1" t="s">
        <v>52</v>
      </c>
      <c r="I22" s="5">
        <v>9.7999999999999997E-3</v>
      </c>
      <c r="J22" s="2">
        <f>ABS(Table1[[#This Row],[Change %]])</f>
        <v>9.7999999999999997E-3</v>
      </c>
      <c r="K22" s="3">
        <f>Table1[[#This Row],[High]]-Table1[[#This Row],[Low]]</f>
        <v>413</v>
      </c>
      <c r="L22" s="2">
        <f>Table1[[#This Row],[High - Low (Volatility )]]/Table1[[#This Row],[Open]]</f>
        <v>1.4482081492390771E-2</v>
      </c>
      <c r="M22" s="2"/>
      <c r="AF22" s="26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8"/>
    </row>
    <row r="23" spans="1:47" x14ac:dyDescent="0.25">
      <c r="A23" s="1" t="s">
        <v>53</v>
      </c>
      <c r="B23" s="4">
        <v>28518</v>
      </c>
      <c r="C23" s="1" t="s">
        <v>53</v>
      </c>
      <c r="D23" s="4">
        <v>28378</v>
      </c>
      <c r="E23" s="4">
        <v>28570</v>
      </c>
      <c r="F23" s="4">
        <v>28324</v>
      </c>
      <c r="G23" s="4">
        <v>28518</v>
      </c>
      <c r="H23" s="1" t="s">
        <v>54</v>
      </c>
      <c r="I23" s="5">
        <v>7.3000000000000001E-3</v>
      </c>
      <c r="J23" s="2">
        <f>ABS(Table1[[#This Row],[Change %]])</f>
        <v>7.3000000000000001E-3</v>
      </c>
      <c r="K23" s="3">
        <f>Table1[[#This Row],[High]]-Table1[[#This Row],[Low]]</f>
        <v>246</v>
      </c>
      <c r="L23" s="2">
        <f>Table1[[#This Row],[High - Low (Volatility )]]/Table1[[#This Row],[Open]]</f>
        <v>8.668687011064909E-3</v>
      </c>
      <c r="M23" s="2"/>
    </row>
    <row r="24" spans="1:47" x14ac:dyDescent="0.25">
      <c r="A24" s="1" t="s">
        <v>55</v>
      </c>
      <c r="B24" s="4">
        <v>28310</v>
      </c>
      <c r="C24" s="1" t="s">
        <v>55</v>
      </c>
      <c r="D24" s="4">
        <v>28179</v>
      </c>
      <c r="E24" s="4">
        <v>28452</v>
      </c>
      <c r="F24" s="4">
        <v>28151</v>
      </c>
      <c r="G24" s="4">
        <v>28310</v>
      </c>
      <c r="H24" s="1" t="s">
        <v>56</v>
      </c>
      <c r="I24" s="5">
        <v>4.5999999999999999E-3</v>
      </c>
      <c r="J24" s="2">
        <f>ABS(Table1[[#This Row],[Change %]])</f>
        <v>4.5999999999999999E-3</v>
      </c>
      <c r="K24" s="3">
        <f>Table1[[#This Row],[High]]-Table1[[#This Row],[Low]]</f>
        <v>301</v>
      </c>
      <c r="L24" s="2">
        <f>Table1[[#This Row],[High - Low (Volatility )]]/Table1[[#This Row],[Open]]</f>
        <v>1.0681713332623586E-2</v>
      </c>
      <c r="M24" s="2"/>
    </row>
    <row r="25" spans="1:47" x14ac:dyDescent="0.25">
      <c r="A25" s="1" t="s">
        <v>57</v>
      </c>
      <c r="B25" s="4">
        <v>28179</v>
      </c>
      <c r="C25" s="1" t="s">
        <v>57</v>
      </c>
      <c r="D25" s="4">
        <v>27568</v>
      </c>
      <c r="E25" s="4">
        <v>28250</v>
      </c>
      <c r="F25" s="4">
        <v>27539</v>
      </c>
      <c r="G25" s="4">
        <v>28179</v>
      </c>
      <c r="H25" s="1" t="s">
        <v>58</v>
      </c>
      <c r="I25" s="5">
        <v>1.7299999999999999E-2</v>
      </c>
      <c r="J25" s="2">
        <f>ABS(Table1[[#This Row],[Change %]])</f>
        <v>1.7299999999999999E-2</v>
      </c>
      <c r="K25" s="3">
        <f>Table1[[#This Row],[High]]-Table1[[#This Row],[Low]]</f>
        <v>711</v>
      </c>
      <c r="L25" s="2">
        <f>Table1[[#This Row],[High - Low (Volatility )]]/Table1[[#This Row],[Open]]</f>
        <v>2.5790771909460244E-2</v>
      </c>
      <c r="M25" s="2"/>
    </row>
    <row r="26" spans="1:47" x14ac:dyDescent="0.25">
      <c r="A26" s="1" t="s">
        <v>59</v>
      </c>
      <c r="B26" s="4">
        <v>27700</v>
      </c>
      <c r="C26" s="1" t="s">
        <v>59</v>
      </c>
      <c r="D26" s="4">
        <v>28010</v>
      </c>
      <c r="E26" s="4">
        <v>28232</v>
      </c>
      <c r="F26" s="4">
        <v>27531</v>
      </c>
      <c r="G26" s="4">
        <v>27700</v>
      </c>
      <c r="H26" s="1" t="s">
        <v>60</v>
      </c>
      <c r="I26" s="5">
        <v>-1.0500000000000001E-2</v>
      </c>
      <c r="J26" s="2">
        <f>ABS(Table1[[#This Row],[Change %]])</f>
        <v>1.0500000000000001E-2</v>
      </c>
      <c r="K26" s="3">
        <f>Table1[[#This Row],[High]]-Table1[[#This Row],[Low]]</f>
        <v>701</v>
      </c>
      <c r="L26" s="2">
        <f>Table1[[#This Row],[High - Low (Volatility )]]/Table1[[#This Row],[Open]]</f>
        <v>2.5026776151374511E-2</v>
      </c>
      <c r="M26" s="2"/>
    </row>
    <row r="27" spans="1:47" x14ac:dyDescent="0.25">
      <c r="A27" s="1" t="s">
        <v>61</v>
      </c>
      <c r="B27" s="4">
        <v>27995</v>
      </c>
      <c r="C27" s="1" t="s">
        <v>61</v>
      </c>
      <c r="D27" s="4">
        <v>27740</v>
      </c>
      <c r="E27" s="4">
        <v>28042</v>
      </c>
      <c r="F27" s="4">
        <v>27646</v>
      </c>
      <c r="G27" s="4">
        <v>27995</v>
      </c>
      <c r="H27" s="1" t="s">
        <v>62</v>
      </c>
      <c r="I27" s="5">
        <v>1.5599999999999999E-2</v>
      </c>
      <c r="J27" s="2">
        <f>ABS(Table1[[#This Row],[Change %]])</f>
        <v>1.5599999999999999E-2</v>
      </c>
      <c r="K27" s="3">
        <f>Table1[[#This Row],[High]]-Table1[[#This Row],[Low]]</f>
        <v>396</v>
      </c>
      <c r="L27" s="2">
        <f>Table1[[#This Row],[High - Low (Volatility )]]/Table1[[#This Row],[Open]]</f>
        <v>1.4275414563806777E-2</v>
      </c>
      <c r="M27" s="2"/>
    </row>
    <row r="28" spans="1:47" x14ac:dyDescent="0.25">
      <c r="I28" s="11"/>
      <c r="J28" s="12"/>
      <c r="K28" s="11"/>
      <c r="L28" s="11"/>
    </row>
    <row r="29" spans="1:47" x14ac:dyDescent="0.25">
      <c r="I29" s="11"/>
      <c r="J29" s="12"/>
      <c r="K29" s="11"/>
      <c r="L29" s="11"/>
    </row>
    <row r="30" spans="1:47" x14ac:dyDescent="0.25">
      <c r="I30" s="11"/>
      <c r="J30" s="12"/>
      <c r="K30" s="11"/>
      <c r="L30" s="11"/>
    </row>
    <row r="31" spans="1:47" ht="15.75" thickBot="1" x14ac:dyDescent="0.3">
      <c r="I31" s="11"/>
      <c r="J31" s="12"/>
      <c r="K31" s="11"/>
      <c r="L31" s="11"/>
    </row>
    <row r="32" spans="1:47" ht="15.75" thickBot="1" x14ac:dyDescent="0.3">
      <c r="A32" s="14" t="s">
        <v>74</v>
      </c>
      <c r="B32" s="15"/>
      <c r="C32" s="15"/>
      <c r="D32" s="15"/>
      <c r="E32" s="15"/>
      <c r="F32" s="16"/>
      <c r="I32" s="11"/>
      <c r="J32" s="12"/>
      <c r="K32" s="11"/>
      <c r="L32" s="11"/>
    </row>
    <row r="33" spans="9:12" x14ac:dyDescent="0.25">
      <c r="I33" s="11"/>
      <c r="J33" s="12"/>
      <c r="K33" s="11"/>
      <c r="L33" s="11"/>
    </row>
    <row r="34" spans="9:12" x14ac:dyDescent="0.25">
      <c r="I34" s="11"/>
      <c r="J34" s="12"/>
      <c r="K34" s="11"/>
      <c r="L34" s="11"/>
    </row>
    <row r="35" spans="9:12" x14ac:dyDescent="0.25">
      <c r="I35" s="11"/>
      <c r="J35" s="12"/>
      <c r="K35" s="11"/>
      <c r="L35" s="11"/>
    </row>
    <row r="36" spans="9:12" x14ac:dyDescent="0.25">
      <c r="I36" s="11"/>
      <c r="J36" s="12"/>
      <c r="K36" s="11"/>
      <c r="L36" s="11"/>
    </row>
    <row r="37" spans="9:12" x14ac:dyDescent="0.25">
      <c r="I37" s="11"/>
      <c r="J37" s="12"/>
      <c r="K37" s="11"/>
      <c r="L37" s="11"/>
    </row>
    <row r="38" spans="9:12" x14ac:dyDescent="0.25">
      <c r="I38" s="11"/>
      <c r="J38" s="12"/>
      <c r="K38" s="11"/>
      <c r="L38" s="11"/>
    </row>
  </sheetData>
  <mergeCells count="31">
    <mergeCell ref="AP10:AQ12"/>
    <mergeCell ref="AR10:AS12"/>
    <mergeCell ref="AT10:AU12"/>
    <mergeCell ref="E2:K3"/>
    <mergeCell ref="A32:F32"/>
    <mergeCell ref="AF10:AG12"/>
    <mergeCell ref="AH10:AI12"/>
    <mergeCell ref="AJ10:AK12"/>
    <mergeCell ref="AL10:AM12"/>
    <mergeCell ref="AN10:AO12"/>
    <mergeCell ref="AF8:AI8"/>
    <mergeCell ref="AF9:AG9"/>
    <mergeCell ref="AH9:AI9"/>
    <mergeCell ref="AJ8:AM8"/>
    <mergeCell ref="AJ9:AK9"/>
    <mergeCell ref="AL9:AM9"/>
    <mergeCell ref="AN8:AQ8"/>
    <mergeCell ref="AN9:AO9"/>
    <mergeCell ref="AP9:AQ9"/>
    <mergeCell ref="AR8:AU8"/>
    <mergeCell ref="AR9:AS9"/>
    <mergeCell ref="AT9:AU9"/>
    <mergeCell ref="AF6:AU7"/>
    <mergeCell ref="O19:P19"/>
    <mergeCell ref="O20:P20"/>
    <mergeCell ref="O11:P11"/>
    <mergeCell ref="O12:P12"/>
    <mergeCell ref="O13:P13"/>
    <mergeCell ref="O14:P14"/>
    <mergeCell ref="O15:P15"/>
    <mergeCell ref="O17:P17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2020-11-03T14:14:02Z</dcterms:created>
  <dcterms:modified xsi:type="dcterms:W3CDTF">2020-11-03T14:49:19Z</dcterms:modified>
</cp:coreProperties>
</file>