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My Drive\KSIT\III_Sem_Java\Java_Programs\Java_Marks\"/>
    </mc:Choice>
  </mc:AlternateContent>
  <xr:revisionPtr revIDLastSave="0" documentId="13_ncr:1_{A4407B33-E15C-4269-93A3-85ADAB6C79E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A1" sheetId="1" r:id="rId1"/>
    <sheet name="Sheet2" sheetId="2" r:id="rId2"/>
    <sheet name="IA1 M" sheetId="3" r:id="rId3"/>
    <sheet name="less than 25" sheetId="4" r:id="rId4"/>
    <sheet name="ia3" sheetId="5" r:id="rId5"/>
    <sheet name="Sheet3" sheetId="6" r:id="rId6"/>
    <sheet name="Sheet4" sheetId="7" r:id="rId7"/>
  </sheets>
  <definedNames>
    <definedName name="_xlnm._FilterDatabase" localSheetId="4" hidden="1">'ia3'!$Y$1:$Y$66</definedName>
  </definedNames>
  <calcPr calcId="191029"/>
  <extLst>
    <ext uri="GoogleSheetsCustomDataVersion2">
      <go:sheetsCustomData xmlns:go="http://customooxmlschemas.google.com/" r:id="rId11" roundtripDataChecksum="kd3Ez80JwkUfMmj8z7gvFyoUKmu6neThYuvyAjYLwTc="/>
    </ext>
  </extLst>
</workbook>
</file>

<file path=xl/calcChain.xml><?xml version="1.0" encoding="utf-8"?>
<calcChain xmlns="http://schemas.openxmlformats.org/spreadsheetml/2006/main">
  <c r="V66" i="5" l="1"/>
  <c r="U66" i="5"/>
  <c r="W66" i="5" s="1"/>
  <c r="X66" i="5" s="1"/>
  <c r="T66" i="5"/>
  <c r="M66" i="5"/>
  <c r="L66" i="5"/>
  <c r="G66" i="5"/>
  <c r="H66" i="5" s="1"/>
  <c r="W65" i="5"/>
  <c r="X65" i="5" s="1"/>
  <c r="V65" i="5"/>
  <c r="U65" i="5"/>
  <c r="T65" i="5"/>
  <c r="M65" i="5"/>
  <c r="L65" i="5"/>
  <c r="H65" i="5"/>
  <c r="P65" i="5" s="1"/>
  <c r="Q65" i="5" s="1"/>
  <c r="S65" i="5" s="1"/>
  <c r="G65" i="5"/>
  <c r="V64" i="5"/>
  <c r="W64" i="5" s="1"/>
  <c r="X64" i="5" s="1"/>
  <c r="U64" i="5"/>
  <c r="T64" i="5"/>
  <c r="L64" i="5"/>
  <c r="M64" i="5" s="1"/>
  <c r="G64" i="5"/>
  <c r="H64" i="5" s="1"/>
  <c r="X63" i="5"/>
  <c r="AB63" i="5" s="1"/>
  <c r="W63" i="5"/>
  <c r="V63" i="5"/>
  <c r="U63" i="5"/>
  <c r="T63" i="5"/>
  <c r="N63" i="5"/>
  <c r="Z63" i="5" s="1"/>
  <c r="M63" i="5"/>
  <c r="L63" i="5"/>
  <c r="H63" i="5"/>
  <c r="P63" i="5" s="1"/>
  <c r="Q63" i="5" s="1"/>
  <c r="S63" i="5" s="1"/>
  <c r="G63" i="5"/>
  <c r="Y62" i="5"/>
  <c r="X62" i="5"/>
  <c r="AB62" i="5" s="1"/>
  <c r="W62" i="5"/>
  <c r="V62" i="5"/>
  <c r="U62" i="5"/>
  <c r="T62" i="5"/>
  <c r="L62" i="5"/>
  <c r="M62" i="5" s="1"/>
  <c r="G62" i="5"/>
  <c r="H62" i="5" s="1"/>
  <c r="V61" i="5"/>
  <c r="U61" i="5"/>
  <c r="T61" i="5"/>
  <c r="W61" i="5" s="1"/>
  <c r="X61" i="5" s="1"/>
  <c r="M61" i="5"/>
  <c r="L61" i="5"/>
  <c r="G61" i="5"/>
  <c r="H61" i="5" s="1"/>
  <c r="V60" i="5"/>
  <c r="U60" i="5"/>
  <c r="T60" i="5"/>
  <c r="W60" i="5" s="1"/>
  <c r="X60" i="5" s="1"/>
  <c r="L60" i="5"/>
  <c r="M60" i="5" s="1"/>
  <c r="G60" i="5"/>
  <c r="H60" i="5" s="1"/>
  <c r="V59" i="5"/>
  <c r="U59" i="5"/>
  <c r="T59" i="5"/>
  <c r="W59" i="5" s="1"/>
  <c r="X59" i="5" s="1"/>
  <c r="L59" i="5"/>
  <c r="M59" i="5" s="1"/>
  <c r="H59" i="5"/>
  <c r="P59" i="5" s="1"/>
  <c r="Q59" i="5" s="1"/>
  <c r="S59" i="5" s="1"/>
  <c r="G59" i="5"/>
  <c r="V58" i="5"/>
  <c r="U58" i="5"/>
  <c r="T58" i="5"/>
  <c r="W58" i="5" s="1"/>
  <c r="X58" i="5" s="1"/>
  <c r="L58" i="5"/>
  <c r="M58" i="5" s="1"/>
  <c r="H58" i="5"/>
  <c r="P58" i="5" s="1"/>
  <c r="Q58" i="5" s="1"/>
  <c r="S58" i="5" s="1"/>
  <c r="G58" i="5"/>
  <c r="V57" i="5"/>
  <c r="U57" i="5"/>
  <c r="T57" i="5"/>
  <c r="W57" i="5" s="1"/>
  <c r="X57" i="5" s="1"/>
  <c r="M57" i="5"/>
  <c r="L57" i="5"/>
  <c r="G57" i="5"/>
  <c r="H57" i="5" s="1"/>
  <c r="V56" i="5"/>
  <c r="U56" i="5"/>
  <c r="T56" i="5"/>
  <c r="W56" i="5" s="1"/>
  <c r="X56" i="5" s="1"/>
  <c r="M56" i="5"/>
  <c r="L56" i="5"/>
  <c r="G56" i="5"/>
  <c r="H56" i="5" s="1"/>
  <c r="V55" i="5"/>
  <c r="W55" i="5" s="1"/>
  <c r="X55" i="5" s="1"/>
  <c r="U55" i="5"/>
  <c r="T55" i="5"/>
  <c r="O55" i="5"/>
  <c r="N55" i="5"/>
  <c r="Z55" i="5" s="1"/>
  <c r="L55" i="5"/>
  <c r="M55" i="5" s="1"/>
  <c r="H55" i="5"/>
  <c r="P55" i="5" s="1"/>
  <c r="Q55" i="5" s="1"/>
  <c r="S55" i="5" s="1"/>
  <c r="G55" i="5"/>
  <c r="W54" i="5"/>
  <c r="X54" i="5" s="1"/>
  <c r="V54" i="5"/>
  <c r="U54" i="5"/>
  <c r="T54" i="5"/>
  <c r="O54" i="5"/>
  <c r="L54" i="5"/>
  <c r="M54" i="5" s="1"/>
  <c r="P54" i="5" s="1"/>
  <c r="Q54" i="5" s="1"/>
  <c r="S54" i="5" s="1"/>
  <c r="H54" i="5"/>
  <c r="N54" i="5" s="1"/>
  <c r="Z54" i="5" s="1"/>
  <c r="G54" i="5"/>
  <c r="X53" i="5"/>
  <c r="AB53" i="5" s="1"/>
  <c r="W53" i="5"/>
  <c r="V53" i="5"/>
  <c r="U53" i="5"/>
  <c r="T53" i="5"/>
  <c r="M53" i="5"/>
  <c r="L53" i="5"/>
  <c r="G53" i="5"/>
  <c r="H53" i="5" s="1"/>
  <c r="V52" i="5"/>
  <c r="U52" i="5"/>
  <c r="T52" i="5"/>
  <c r="W52" i="5" s="1"/>
  <c r="X52" i="5" s="1"/>
  <c r="O52" i="5"/>
  <c r="N52" i="5"/>
  <c r="M52" i="5"/>
  <c r="L52" i="5"/>
  <c r="H52" i="5"/>
  <c r="P52" i="5" s="1"/>
  <c r="Q52" i="5" s="1"/>
  <c r="S52" i="5" s="1"/>
  <c r="G52" i="5"/>
  <c r="V51" i="5"/>
  <c r="U51" i="5"/>
  <c r="T51" i="5"/>
  <c r="W51" i="5" s="1"/>
  <c r="X51" i="5" s="1"/>
  <c r="L51" i="5"/>
  <c r="M51" i="5" s="1"/>
  <c r="G51" i="5"/>
  <c r="H51" i="5" s="1"/>
  <c r="V50" i="5"/>
  <c r="U50" i="5"/>
  <c r="T50" i="5"/>
  <c r="W50" i="5" s="1"/>
  <c r="X50" i="5" s="1"/>
  <c r="M50" i="5"/>
  <c r="L50" i="5"/>
  <c r="G50" i="5"/>
  <c r="H50" i="5" s="1"/>
  <c r="V49" i="5"/>
  <c r="U49" i="5"/>
  <c r="W49" i="5" s="1"/>
  <c r="X49" i="5" s="1"/>
  <c r="T49" i="5"/>
  <c r="L49" i="5"/>
  <c r="M49" i="5" s="1"/>
  <c r="H49" i="5"/>
  <c r="P49" i="5" s="1"/>
  <c r="Q49" i="5" s="1"/>
  <c r="S49" i="5" s="1"/>
  <c r="G49" i="5"/>
  <c r="V48" i="5"/>
  <c r="W48" i="5" s="1"/>
  <c r="X48" i="5" s="1"/>
  <c r="U48" i="5"/>
  <c r="T48" i="5"/>
  <c r="L48" i="5"/>
  <c r="M48" i="5" s="1"/>
  <c r="H48" i="5"/>
  <c r="P48" i="5" s="1"/>
  <c r="Q48" i="5" s="1"/>
  <c r="S48" i="5" s="1"/>
  <c r="G48" i="5"/>
  <c r="W47" i="5"/>
  <c r="X47" i="5" s="1"/>
  <c r="V47" i="5"/>
  <c r="U47" i="5"/>
  <c r="T47" i="5"/>
  <c r="M47" i="5"/>
  <c r="L47" i="5"/>
  <c r="G47" i="5"/>
  <c r="H47" i="5" s="1"/>
  <c r="V46" i="5"/>
  <c r="U46" i="5"/>
  <c r="W46" i="5" s="1"/>
  <c r="X46" i="5" s="1"/>
  <c r="T46" i="5"/>
  <c r="O46" i="5"/>
  <c r="N46" i="5"/>
  <c r="Z46" i="5" s="1"/>
  <c r="M46" i="5"/>
  <c r="L46" i="5"/>
  <c r="H46" i="5"/>
  <c r="P46" i="5" s="1"/>
  <c r="Q46" i="5" s="1"/>
  <c r="S46" i="5" s="1"/>
  <c r="G46" i="5"/>
  <c r="V45" i="5"/>
  <c r="W45" i="5" s="1"/>
  <c r="X45" i="5" s="1"/>
  <c r="U45" i="5"/>
  <c r="T45" i="5"/>
  <c r="L45" i="5"/>
  <c r="M45" i="5" s="1"/>
  <c r="G45" i="5"/>
  <c r="H45" i="5" s="1"/>
  <c r="W44" i="5"/>
  <c r="X44" i="5" s="1"/>
  <c r="V44" i="5"/>
  <c r="U44" i="5"/>
  <c r="T44" i="5"/>
  <c r="M44" i="5"/>
  <c r="L44" i="5"/>
  <c r="G44" i="5"/>
  <c r="H44" i="5" s="1"/>
  <c r="V43" i="5"/>
  <c r="U43" i="5"/>
  <c r="W43" i="5" s="1"/>
  <c r="X43" i="5" s="1"/>
  <c r="T43" i="5"/>
  <c r="L43" i="5"/>
  <c r="M43" i="5" s="1"/>
  <c r="G43" i="5"/>
  <c r="H43" i="5" s="1"/>
  <c r="V42" i="5"/>
  <c r="U42" i="5"/>
  <c r="T42" i="5"/>
  <c r="W42" i="5" s="1"/>
  <c r="X42" i="5" s="1"/>
  <c r="L42" i="5"/>
  <c r="M42" i="5" s="1"/>
  <c r="H42" i="5"/>
  <c r="P42" i="5" s="1"/>
  <c r="Q42" i="5" s="1"/>
  <c r="S42" i="5" s="1"/>
  <c r="G42" i="5"/>
  <c r="V41" i="5"/>
  <c r="U41" i="5"/>
  <c r="T41" i="5"/>
  <c r="W41" i="5" s="1"/>
  <c r="X41" i="5" s="1"/>
  <c r="L41" i="5"/>
  <c r="M41" i="5" s="1"/>
  <c r="G41" i="5"/>
  <c r="H41" i="5" s="1"/>
  <c r="V40" i="5"/>
  <c r="U40" i="5"/>
  <c r="T40" i="5"/>
  <c r="W40" i="5" s="1"/>
  <c r="X40" i="5" s="1"/>
  <c r="M40" i="5"/>
  <c r="L40" i="5"/>
  <c r="G40" i="5"/>
  <c r="H40" i="5" s="1"/>
  <c r="V39" i="5"/>
  <c r="W39" i="5" s="1"/>
  <c r="X39" i="5" s="1"/>
  <c r="U39" i="5"/>
  <c r="T39" i="5"/>
  <c r="O39" i="5"/>
  <c r="N39" i="5"/>
  <c r="Z39" i="5" s="1"/>
  <c r="L39" i="5"/>
  <c r="M39" i="5" s="1"/>
  <c r="H39" i="5"/>
  <c r="P39" i="5" s="1"/>
  <c r="Q39" i="5" s="1"/>
  <c r="S39" i="5" s="1"/>
  <c r="G39" i="5"/>
  <c r="W38" i="5"/>
  <c r="X38" i="5" s="1"/>
  <c r="V38" i="5"/>
  <c r="U38" i="5"/>
  <c r="T38" i="5"/>
  <c r="O38" i="5"/>
  <c r="N38" i="5"/>
  <c r="Z38" i="5" s="1"/>
  <c r="L38" i="5"/>
  <c r="M38" i="5" s="1"/>
  <c r="P38" i="5" s="1"/>
  <c r="Q38" i="5" s="1"/>
  <c r="S38" i="5" s="1"/>
  <c r="H38" i="5"/>
  <c r="G38" i="5"/>
  <c r="X37" i="5"/>
  <c r="AB37" i="5" s="1"/>
  <c r="W37" i="5"/>
  <c r="V37" i="5"/>
  <c r="U37" i="5"/>
  <c r="T37" i="5"/>
  <c r="M37" i="5"/>
  <c r="L37" i="5"/>
  <c r="G37" i="5"/>
  <c r="H37" i="5" s="1"/>
  <c r="V36" i="5"/>
  <c r="U36" i="5"/>
  <c r="T36" i="5"/>
  <c r="W36" i="5" s="1"/>
  <c r="X36" i="5" s="1"/>
  <c r="Q36" i="5"/>
  <c r="S36" i="5" s="1"/>
  <c r="P36" i="5"/>
  <c r="O36" i="5"/>
  <c r="N36" i="5"/>
  <c r="M36" i="5"/>
  <c r="L36" i="5"/>
  <c r="H36" i="5"/>
  <c r="G36" i="5"/>
  <c r="V35" i="5"/>
  <c r="U35" i="5"/>
  <c r="T35" i="5"/>
  <c r="W35" i="5" s="1"/>
  <c r="X35" i="5" s="1"/>
  <c r="L35" i="5"/>
  <c r="M35" i="5" s="1"/>
  <c r="G35" i="5"/>
  <c r="H35" i="5" s="1"/>
  <c r="V34" i="5"/>
  <c r="U34" i="5"/>
  <c r="T34" i="5"/>
  <c r="W34" i="5" s="1"/>
  <c r="X34" i="5" s="1"/>
  <c r="M34" i="5"/>
  <c r="L34" i="5"/>
  <c r="G34" i="5"/>
  <c r="H34" i="5" s="1"/>
  <c r="V33" i="5"/>
  <c r="U33" i="5"/>
  <c r="T33" i="5"/>
  <c r="W33" i="5" s="1"/>
  <c r="X33" i="5" s="1"/>
  <c r="L33" i="5"/>
  <c r="M33" i="5" s="1"/>
  <c r="H33" i="5"/>
  <c r="P33" i="5" s="1"/>
  <c r="Q33" i="5" s="1"/>
  <c r="S33" i="5" s="1"/>
  <c r="G33" i="5"/>
  <c r="V32" i="5"/>
  <c r="W32" i="5" s="1"/>
  <c r="X32" i="5" s="1"/>
  <c r="U32" i="5"/>
  <c r="T32" i="5"/>
  <c r="L32" i="5"/>
  <c r="M32" i="5" s="1"/>
  <c r="H32" i="5"/>
  <c r="P32" i="5" s="1"/>
  <c r="Q32" i="5" s="1"/>
  <c r="S32" i="5" s="1"/>
  <c r="G32" i="5"/>
  <c r="W31" i="5"/>
  <c r="X31" i="5" s="1"/>
  <c r="V31" i="5"/>
  <c r="U31" i="5"/>
  <c r="T31" i="5"/>
  <c r="M31" i="5"/>
  <c r="L31" i="5"/>
  <c r="G31" i="5"/>
  <c r="H31" i="5" s="1"/>
  <c r="V30" i="5"/>
  <c r="U30" i="5"/>
  <c r="W30" i="5" s="1"/>
  <c r="X30" i="5" s="1"/>
  <c r="T30" i="5"/>
  <c r="O30" i="5"/>
  <c r="N30" i="5"/>
  <c r="Z30" i="5" s="1"/>
  <c r="M30" i="5"/>
  <c r="L30" i="5"/>
  <c r="H30" i="5"/>
  <c r="P30" i="5" s="1"/>
  <c r="Q30" i="5" s="1"/>
  <c r="S30" i="5" s="1"/>
  <c r="G30" i="5"/>
  <c r="V29" i="5"/>
  <c r="W29" i="5" s="1"/>
  <c r="X29" i="5" s="1"/>
  <c r="U29" i="5"/>
  <c r="T29" i="5"/>
  <c r="L29" i="5"/>
  <c r="M29" i="5" s="1"/>
  <c r="G29" i="5"/>
  <c r="H29" i="5" s="1"/>
  <c r="W28" i="5"/>
  <c r="X28" i="5" s="1"/>
  <c r="V28" i="5"/>
  <c r="U28" i="5"/>
  <c r="T28" i="5"/>
  <c r="M28" i="5"/>
  <c r="L28" i="5"/>
  <c r="G28" i="5"/>
  <c r="H28" i="5" s="1"/>
  <c r="V27" i="5"/>
  <c r="U27" i="5"/>
  <c r="W27" i="5" s="1"/>
  <c r="X27" i="5" s="1"/>
  <c r="T27" i="5"/>
  <c r="L27" i="5"/>
  <c r="M27" i="5" s="1"/>
  <c r="G27" i="5"/>
  <c r="H27" i="5" s="1"/>
  <c r="V26" i="5"/>
  <c r="U26" i="5"/>
  <c r="T26" i="5"/>
  <c r="W26" i="5" s="1"/>
  <c r="X26" i="5" s="1"/>
  <c r="L26" i="5"/>
  <c r="M26" i="5" s="1"/>
  <c r="H26" i="5"/>
  <c r="G26" i="5"/>
  <c r="V25" i="5"/>
  <c r="U25" i="5"/>
  <c r="T25" i="5"/>
  <c r="W25" i="5" s="1"/>
  <c r="X25" i="5" s="1"/>
  <c r="L25" i="5"/>
  <c r="M25" i="5" s="1"/>
  <c r="H25" i="5"/>
  <c r="P25" i="5" s="1"/>
  <c r="Q25" i="5" s="1"/>
  <c r="S25" i="5" s="1"/>
  <c r="G25" i="5"/>
  <c r="V24" i="5"/>
  <c r="U24" i="5"/>
  <c r="T24" i="5"/>
  <c r="W24" i="5" s="1"/>
  <c r="X24" i="5" s="1"/>
  <c r="M24" i="5"/>
  <c r="L24" i="5"/>
  <c r="G24" i="5"/>
  <c r="H24" i="5" s="1"/>
  <c r="V23" i="5"/>
  <c r="W23" i="5" s="1"/>
  <c r="X23" i="5" s="1"/>
  <c r="U23" i="5"/>
  <c r="T23" i="5"/>
  <c r="O23" i="5"/>
  <c r="N23" i="5"/>
  <c r="Z23" i="5" s="1"/>
  <c r="M23" i="5"/>
  <c r="L23" i="5"/>
  <c r="H23" i="5"/>
  <c r="P23" i="5" s="1"/>
  <c r="Q23" i="5" s="1"/>
  <c r="S23" i="5" s="1"/>
  <c r="G23" i="5"/>
  <c r="W22" i="5"/>
  <c r="X22" i="5" s="1"/>
  <c r="V22" i="5"/>
  <c r="U22" i="5"/>
  <c r="T22" i="5"/>
  <c r="O22" i="5"/>
  <c r="N22" i="5"/>
  <c r="Z22" i="5" s="1"/>
  <c r="L22" i="5"/>
  <c r="M22" i="5" s="1"/>
  <c r="P22" i="5" s="1"/>
  <c r="Q22" i="5" s="1"/>
  <c r="S22" i="5" s="1"/>
  <c r="H22" i="5"/>
  <c r="G22" i="5"/>
  <c r="X21" i="5"/>
  <c r="AB21" i="5" s="1"/>
  <c r="W21" i="5"/>
  <c r="V21" i="5"/>
  <c r="U21" i="5"/>
  <c r="T21" i="5"/>
  <c r="M21" i="5"/>
  <c r="L21" i="5"/>
  <c r="G21" i="5"/>
  <c r="H21" i="5" s="1"/>
  <c r="V20" i="5"/>
  <c r="U20" i="5"/>
  <c r="T20" i="5"/>
  <c r="W20" i="5" s="1"/>
  <c r="X20" i="5" s="1"/>
  <c r="Q20" i="5"/>
  <c r="S20" i="5" s="1"/>
  <c r="P20" i="5"/>
  <c r="O20" i="5"/>
  <c r="N20" i="5"/>
  <c r="M20" i="5"/>
  <c r="L20" i="5"/>
  <c r="H20" i="5"/>
  <c r="G20" i="5"/>
  <c r="V19" i="5"/>
  <c r="U19" i="5"/>
  <c r="T19" i="5"/>
  <c r="W19" i="5" s="1"/>
  <c r="X19" i="5" s="1"/>
  <c r="L19" i="5"/>
  <c r="M19" i="5" s="1"/>
  <c r="G19" i="5"/>
  <c r="H19" i="5" s="1"/>
  <c r="V18" i="5"/>
  <c r="U18" i="5"/>
  <c r="T18" i="5"/>
  <c r="W18" i="5" s="1"/>
  <c r="X18" i="5" s="1"/>
  <c r="M18" i="5"/>
  <c r="L18" i="5"/>
  <c r="G18" i="5"/>
  <c r="H18" i="5" s="1"/>
  <c r="V17" i="5"/>
  <c r="U17" i="5"/>
  <c r="T17" i="5"/>
  <c r="W17" i="5" s="1"/>
  <c r="X17" i="5" s="1"/>
  <c r="L17" i="5"/>
  <c r="M17" i="5" s="1"/>
  <c r="H17" i="5"/>
  <c r="P17" i="5" s="1"/>
  <c r="Q17" i="5" s="1"/>
  <c r="S17" i="5" s="1"/>
  <c r="G17" i="5"/>
  <c r="V16" i="5"/>
  <c r="W16" i="5" s="1"/>
  <c r="X16" i="5" s="1"/>
  <c r="U16" i="5"/>
  <c r="T16" i="5"/>
  <c r="L16" i="5"/>
  <c r="M16" i="5" s="1"/>
  <c r="H16" i="5"/>
  <c r="P16" i="5" s="1"/>
  <c r="Q16" i="5" s="1"/>
  <c r="S16" i="5" s="1"/>
  <c r="G16" i="5"/>
  <c r="W15" i="5"/>
  <c r="X15" i="5" s="1"/>
  <c r="V15" i="5"/>
  <c r="U15" i="5"/>
  <c r="T15" i="5"/>
  <c r="M15" i="5"/>
  <c r="L15" i="5"/>
  <c r="G15" i="5"/>
  <c r="H15" i="5" s="1"/>
  <c r="V14" i="5"/>
  <c r="U14" i="5"/>
  <c r="W14" i="5" s="1"/>
  <c r="X14" i="5" s="1"/>
  <c r="T14" i="5"/>
  <c r="O14" i="5"/>
  <c r="N14" i="5"/>
  <c r="Z14" i="5" s="1"/>
  <c r="M14" i="5"/>
  <c r="L14" i="5"/>
  <c r="H14" i="5"/>
  <c r="P14" i="5" s="1"/>
  <c r="Q14" i="5" s="1"/>
  <c r="S14" i="5" s="1"/>
  <c r="G14" i="5"/>
  <c r="V13" i="5"/>
  <c r="W13" i="5" s="1"/>
  <c r="X13" i="5" s="1"/>
  <c r="U13" i="5"/>
  <c r="T13" i="5"/>
  <c r="L13" i="5"/>
  <c r="M13" i="5" s="1"/>
  <c r="G13" i="5"/>
  <c r="H13" i="5" s="1"/>
  <c r="W12" i="5"/>
  <c r="X12" i="5" s="1"/>
  <c r="V12" i="5"/>
  <c r="U12" i="5"/>
  <c r="T12" i="5"/>
  <c r="M12" i="5"/>
  <c r="L12" i="5"/>
  <c r="G12" i="5"/>
  <c r="H12" i="5" s="1"/>
  <c r="V11" i="5"/>
  <c r="U11" i="5"/>
  <c r="W11" i="5" s="1"/>
  <c r="X11" i="5" s="1"/>
  <c r="T11" i="5"/>
  <c r="L11" i="5"/>
  <c r="M11" i="5" s="1"/>
  <c r="G11" i="5"/>
  <c r="H11" i="5" s="1"/>
  <c r="V10" i="5"/>
  <c r="U10" i="5"/>
  <c r="T10" i="5"/>
  <c r="W10" i="5" s="1"/>
  <c r="X10" i="5" s="1"/>
  <c r="L10" i="5"/>
  <c r="M10" i="5" s="1"/>
  <c r="H10" i="5"/>
  <c r="P10" i="5" s="1"/>
  <c r="Q10" i="5" s="1"/>
  <c r="S10" i="5" s="1"/>
  <c r="G10" i="5"/>
  <c r="V9" i="5"/>
  <c r="U9" i="5"/>
  <c r="T9" i="5"/>
  <c r="W9" i="5" s="1"/>
  <c r="X9" i="5" s="1"/>
  <c r="L9" i="5"/>
  <c r="M9" i="5" s="1"/>
  <c r="H9" i="5"/>
  <c r="P9" i="5" s="1"/>
  <c r="Q9" i="5" s="1"/>
  <c r="S9" i="5" s="1"/>
  <c r="G9" i="5"/>
  <c r="V8" i="5"/>
  <c r="U8" i="5"/>
  <c r="T8" i="5"/>
  <c r="W8" i="5" s="1"/>
  <c r="X8" i="5" s="1"/>
  <c r="M8" i="5"/>
  <c r="L8" i="5"/>
  <c r="G8" i="5"/>
  <c r="H8" i="5" s="1"/>
  <c r="V7" i="5"/>
  <c r="W7" i="5" s="1"/>
  <c r="X7" i="5" s="1"/>
  <c r="U7" i="5"/>
  <c r="T7" i="5"/>
  <c r="O7" i="5"/>
  <c r="N7" i="5"/>
  <c r="M7" i="5"/>
  <c r="L7" i="5"/>
  <c r="H7" i="5"/>
  <c r="P7" i="5" s="1"/>
  <c r="Q7" i="5" s="1"/>
  <c r="S7" i="5" s="1"/>
  <c r="G7" i="5"/>
  <c r="W6" i="5"/>
  <c r="X6" i="5" s="1"/>
  <c r="V6" i="5"/>
  <c r="U6" i="5"/>
  <c r="T6" i="5"/>
  <c r="L6" i="5"/>
  <c r="M6" i="5" s="1"/>
  <c r="G6" i="5"/>
  <c r="H6" i="5" s="1"/>
  <c r="X5" i="5"/>
  <c r="AB5" i="5" s="1"/>
  <c r="W5" i="5"/>
  <c r="V5" i="5"/>
  <c r="U5" i="5"/>
  <c r="T5" i="5"/>
  <c r="P5" i="5"/>
  <c r="Q5" i="5" s="1"/>
  <c r="S5" i="5" s="1"/>
  <c r="O5" i="5"/>
  <c r="N5" i="5"/>
  <c r="Z5" i="5" s="1"/>
  <c r="M5" i="5"/>
  <c r="L5" i="5"/>
  <c r="H5" i="5"/>
  <c r="G5" i="5"/>
  <c r="V4" i="5"/>
  <c r="W4" i="5" s="1"/>
  <c r="X4" i="5" s="1"/>
  <c r="U4" i="5"/>
  <c r="T4" i="5"/>
  <c r="O4" i="5"/>
  <c r="N4" i="5"/>
  <c r="L4" i="5"/>
  <c r="M4" i="5" s="1"/>
  <c r="P4" i="5" s="1"/>
  <c r="Q4" i="5" s="1"/>
  <c r="S4" i="5" s="1"/>
  <c r="H4" i="5"/>
  <c r="G4" i="5"/>
  <c r="V3" i="5"/>
  <c r="U3" i="5"/>
  <c r="T3" i="5"/>
  <c r="W3" i="5" s="1"/>
  <c r="X3" i="5" s="1"/>
  <c r="M3" i="5"/>
  <c r="L3" i="5"/>
  <c r="G3" i="5"/>
  <c r="H3" i="5" s="1"/>
  <c r="V2" i="5"/>
  <c r="U2" i="5"/>
  <c r="T2" i="5"/>
  <c r="W2" i="5" s="1"/>
  <c r="X2" i="5" s="1"/>
  <c r="M2" i="5"/>
  <c r="L2" i="5"/>
  <c r="G2" i="5"/>
  <c r="H2" i="5" s="1"/>
  <c r="Q67" i="3"/>
  <c r="H67" i="3"/>
  <c r="Q66" i="3"/>
  <c r="H66" i="3"/>
  <c r="Q65" i="3"/>
  <c r="H65" i="3"/>
  <c r="Q64" i="3"/>
  <c r="H64" i="3"/>
  <c r="Q63" i="3"/>
  <c r="H63" i="3"/>
  <c r="Q62" i="3"/>
  <c r="H62" i="3"/>
  <c r="Q61" i="3"/>
  <c r="H61" i="3"/>
  <c r="Q60" i="3"/>
  <c r="H60" i="3"/>
  <c r="Q59" i="3"/>
  <c r="H59" i="3"/>
  <c r="Q58" i="3"/>
  <c r="H58" i="3"/>
  <c r="Q57" i="3"/>
  <c r="H57" i="3"/>
  <c r="Q56" i="3"/>
  <c r="H56" i="3"/>
  <c r="Q55" i="3"/>
  <c r="H55" i="3"/>
  <c r="Q54" i="3"/>
  <c r="H54" i="3"/>
  <c r="Q53" i="3"/>
  <c r="H53" i="3"/>
  <c r="Q52" i="3"/>
  <c r="H52" i="3"/>
  <c r="Q51" i="3"/>
  <c r="H51" i="3"/>
  <c r="Q50" i="3"/>
  <c r="H50" i="3"/>
  <c r="Q49" i="3"/>
  <c r="H49" i="3"/>
  <c r="Q48" i="3"/>
  <c r="H48" i="3"/>
  <c r="Q47" i="3"/>
  <c r="H47" i="3"/>
  <c r="Q46" i="3"/>
  <c r="H46" i="3"/>
  <c r="Q45" i="3"/>
  <c r="H45" i="3"/>
  <c r="Q44" i="3"/>
  <c r="H44" i="3"/>
  <c r="Q43" i="3"/>
  <c r="H43" i="3"/>
  <c r="Q42" i="3"/>
  <c r="H42" i="3"/>
  <c r="Q41" i="3"/>
  <c r="H41" i="3"/>
  <c r="Q40" i="3"/>
  <c r="H40" i="3"/>
  <c r="Q39" i="3"/>
  <c r="H39" i="3"/>
  <c r="Q38" i="3"/>
  <c r="H38" i="3"/>
  <c r="Q37" i="3"/>
  <c r="H37" i="3"/>
  <c r="Q36" i="3"/>
  <c r="H36" i="3"/>
  <c r="Q35" i="3"/>
  <c r="H35" i="3"/>
  <c r="Q34" i="3"/>
  <c r="H34" i="3"/>
  <c r="Q33" i="3"/>
  <c r="H33" i="3"/>
  <c r="Q32" i="3"/>
  <c r="H32" i="3"/>
  <c r="Q31" i="3"/>
  <c r="H31" i="3"/>
  <c r="Q30" i="3"/>
  <c r="H30" i="3"/>
  <c r="Q29" i="3"/>
  <c r="H29" i="3"/>
  <c r="Q28" i="3"/>
  <c r="H28" i="3"/>
  <c r="Q27" i="3"/>
  <c r="H27" i="3"/>
  <c r="Q26" i="3"/>
  <c r="H26" i="3"/>
  <c r="Q25" i="3"/>
  <c r="H25" i="3"/>
  <c r="Q24" i="3"/>
  <c r="H24" i="3"/>
  <c r="Q23" i="3"/>
  <c r="H23" i="3"/>
  <c r="Q22" i="3"/>
  <c r="H22" i="3"/>
  <c r="Q21" i="3"/>
  <c r="H21" i="3"/>
  <c r="Q20" i="3"/>
  <c r="H20" i="3"/>
  <c r="Q19" i="3"/>
  <c r="H19" i="3"/>
  <c r="Q18" i="3"/>
  <c r="H18" i="3"/>
  <c r="Q17" i="3"/>
  <c r="H17" i="3"/>
  <c r="Q16" i="3"/>
  <c r="H16" i="3"/>
  <c r="Q15" i="3"/>
  <c r="H15" i="3"/>
  <c r="Q14" i="3"/>
  <c r="H14" i="3"/>
  <c r="Q13" i="3"/>
  <c r="H13" i="3"/>
  <c r="Q12" i="3"/>
  <c r="H12" i="3"/>
  <c r="Q11" i="3"/>
  <c r="H11" i="3"/>
  <c r="Q10" i="3"/>
  <c r="H10" i="3"/>
  <c r="Q9" i="3"/>
  <c r="H9" i="3"/>
  <c r="Q8" i="3"/>
  <c r="H8" i="3"/>
  <c r="Q7" i="3"/>
  <c r="H7" i="3"/>
  <c r="Q6" i="3"/>
  <c r="H6" i="3"/>
  <c r="Q5" i="3"/>
  <c r="H5" i="3"/>
  <c r="Q4" i="3"/>
  <c r="H4" i="3"/>
  <c r="Q3" i="3"/>
  <c r="H3" i="3"/>
  <c r="V67" i="1"/>
  <c r="H67" i="1"/>
  <c r="V66" i="1"/>
  <c r="H66" i="1"/>
  <c r="V65" i="1"/>
  <c r="H65" i="1"/>
  <c r="V64" i="1"/>
  <c r="H64" i="1"/>
  <c r="V63" i="1"/>
  <c r="H63" i="1"/>
  <c r="V62" i="1"/>
  <c r="H62" i="1"/>
  <c r="V61" i="1"/>
  <c r="H61" i="1"/>
  <c r="V60" i="1"/>
  <c r="H60" i="1"/>
  <c r="V59" i="1"/>
  <c r="H59" i="1"/>
  <c r="V58" i="1"/>
  <c r="H58" i="1"/>
  <c r="V57" i="1"/>
  <c r="H57" i="1"/>
  <c r="V56" i="1"/>
  <c r="H56" i="1"/>
  <c r="V55" i="1"/>
  <c r="H55" i="1"/>
  <c r="V54" i="1"/>
  <c r="H54" i="1"/>
  <c r="V53" i="1"/>
  <c r="H53" i="1"/>
  <c r="V52" i="1"/>
  <c r="H52" i="1"/>
  <c r="V51" i="1"/>
  <c r="H51" i="1"/>
  <c r="V50" i="1"/>
  <c r="H50" i="1"/>
  <c r="V49" i="1"/>
  <c r="H49" i="1"/>
  <c r="V48" i="1"/>
  <c r="H48" i="1"/>
  <c r="V47" i="1"/>
  <c r="H47" i="1"/>
  <c r="V46" i="1"/>
  <c r="H46" i="1"/>
  <c r="V45" i="1"/>
  <c r="H45" i="1"/>
  <c r="V44" i="1"/>
  <c r="H44" i="1"/>
  <c r="V43" i="1"/>
  <c r="H43" i="1"/>
  <c r="V42" i="1"/>
  <c r="H42" i="1"/>
  <c r="V41" i="1"/>
  <c r="H41" i="1"/>
  <c r="V40" i="1"/>
  <c r="H40" i="1"/>
  <c r="V39" i="1"/>
  <c r="H39" i="1"/>
  <c r="V38" i="1"/>
  <c r="H38" i="1"/>
  <c r="V37" i="1"/>
  <c r="H37" i="1"/>
  <c r="V36" i="1"/>
  <c r="H36" i="1"/>
  <c r="V35" i="1"/>
  <c r="H35" i="1"/>
  <c r="V34" i="1"/>
  <c r="H34" i="1"/>
  <c r="V33" i="1"/>
  <c r="H33" i="1"/>
  <c r="V32" i="1"/>
  <c r="H32" i="1"/>
  <c r="V31" i="1"/>
  <c r="H31" i="1"/>
  <c r="V30" i="1"/>
  <c r="H30" i="1"/>
  <c r="V29" i="1"/>
  <c r="H29" i="1"/>
  <c r="V28" i="1"/>
  <c r="H28" i="1"/>
  <c r="V27" i="1"/>
  <c r="H27" i="1"/>
  <c r="V26" i="1"/>
  <c r="H26" i="1"/>
  <c r="V25" i="1"/>
  <c r="H25" i="1"/>
  <c r="V24" i="1"/>
  <c r="H24" i="1"/>
  <c r="V23" i="1"/>
  <c r="H23" i="1"/>
  <c r="V22" i="1"/>
  <c r="H22" i="1"/>
  <c r="V21" i="1"/>
  <c r="H21" i="1"/>
  <c r="V20" i="1"/>
  <c r="H20" i="1"/>
  <c r="V19" i="1"/>
  <c r="H19" i="1"/>
  <c r="V18" i="1"/>
  <c r="H18" i="1"/>
  <c r="V17" i="1"/>
  <c r="H17" i="1"/>
  <c r="V16" i="1"/>
  <c r="H16" i="1"/>
  <c r="V15" i="1"/>
  <c r="H15" i="1"/>
  <c r="V14" i="1"/>
  <c r="H14" i="1"/>
  <c r="V13" i="1"/>
  <c r="H13" i="1"/>
  <c r="V12" i="1"/>
  <c r="H12" i="1"/>
  <c r="V11" i="1"/>
  <c r="H11" i="1"/>
  <c r="V10" i="1"/>
  <c r="H10" i="1"/>
  <c r="V9" i="1"/>
  <c r="H9" i="1"/>
  <c r="V8" i="1"/>
  <c r="H8" i="1"/>
  <c r="V7" i="1"/>
  <c r="H7" i="1"/>
  <c r="V6" i="1"/>
  <c r="H6" i="1"/>
  <c r="V5" i="1"/>
  <c r="H5" i="1"/>
  <c r="V4" i="1"/>
  <c r="H4" i="1"/>
  <c r="V3" i="1"/>
  <c r="H3" i="1"/>
  <c r="AB7" i="5" l="1"/>
  <c r="Y7" i="5"/>
  <c r="P2" i="5"/>
  <c r="Q2" i="5" s="1"/>
  <c r="S2" i="5" s="1"/>
  <c r="O2" i="5"/>
  <c r="N2" i="5"/>
  <c r="Z2" i="5" s="1"/>
  <c r="AB60" i="5"/>
  <c r="Y60" i="5"/>
  <c r="O44" i="5"/>
  <c r="N44" i="5"/>
  <c r="Z44" i="5" s="1"/>
  <c r="P44" i="5"/>
  <c r="Q44" i="5" s="1"/>
  <c r="S44" i="5" s="1"/>
  <c r="P24" i="5"/>
  <c r="Q24" i="5" s="1"/>
  <c r="S24" i="5" s="1"/>
  <c r="O24" i="5"/>
  <c r="N24" i="5"/>
  <c r="Z24" i="5" s="1"/>
  <c r="P8" i="5"/>
  <c r="Q8" i="5" s="1"/>
  <c r="S8" i="5" s="1"/>
  <c r="O8" i="5"/>
  <c r="N8" i="5"/>
  <c r="Z8" i="5" s="1"/>
  <c r="AB40" i="5"/>
  <c r="Y40" i="5"/>
  <c r="AB29" i="5"/>
  <c r="Y29" i="5"/>
  <c r="Y20" i="5"/>
  <c r="AB20" i="5"/>
  <c r="Z20" i="5"/>
  <c r="Y51" i="5"/>
  <c r="AB51" i="5"/>
  <c r="Y2" i="5"/>
  <c r="AB2" i="5"/>
  <c r="P37" i="5"/>
  <c r="Q37" i="5" s="1"/>
  <c r="S37" i="5" s="1"/>
  <c r="O37" i="5"/>
  <c r="N37" i="5"/>
  <c r="Z37" i="5" s="1"/>
  <c r="AB48" i="5"/>
  <c r="Y48" i="5"/>
  <c r="N61" i="5"/>
  <c r="Z61" i="5" s="1"/>
  <c r="O61" i="5"/>
  <c r="P61" i="5"/>
  <c r="Q61" i="5" s="1"/>
  <c r="S61" i="5" s="1"/>
  <c r="AB11" i="5"/>
  <c r="Y11" i="5"/>
  <c r="P19" i="5"/>
  <c r="Q19" i="5" s="1"/>
  <c r="S19" i="5" s="1"/>
  <c r="O19" i="5"/>
  <c r="N19" i="5"/>
  <c r="Z19" i="5" s="1"/>
  <c r="P21" i="5"/>
  <c r="Q21" i="5" s="1"/>
  <c r="S21" i="5" s="1"/>
  <c r="O21" i="5"/>
  <c r="N21" i="5"/>
  <c r="Z21" i="5" s="1"/>
  <c r="AB22" i="5"/>
  <c r="Y22" i="5"/>
  <c r="AB41" i="5"/>
  <c r="Y41" i="5"/>
  <c r="AB64" i="5"/>
  <c r="Y64" i="5"/>
  <c r="P27" i="5"/>
  <c r="Q27" i="5" s="1"/>
  <c r="S27" i="5" s="1"/>
  <c r="O27" i="5"/>
  <c r="N27" i="5"/>
  <c r="Z27" i="5" s="1"/>
  <c r="AB31" i="5"/>
  <c r="Y31" i="5"/>
  <c r="AB24" i="5"/>
  <c r="Y24" i="5"/>
  <c r="Y35" i="5"/>
  <c r="AB35" i="5"/>
  <c r="AB16" i="5"/>
  <c r="Y16" i="5"/>
  <c r="AB25" i="5"/>
  <c r="Y25" i="5"/>
  <c r="P47" i="5"/>
  <c r="Q47" i="5" s="1"/>
  <c r="S47" i="5" s="1"/>
  <c r="O47" i="5"/>
  <c r="N47" i="5"/>
  <c r="Z47" i="5" s="1"/>
  <c r="AB65" i="5"/>
  <c r="Y65" i="5"/>
  <c r="P18" i="5"/>
  <c r="Q18" i="5" s="1"/>
  <c r="S18" i="5" s="1"/>
  <c r="O18" i="5"/>
  <c r="N18" i="5"/>
  <c r="Z18" i="5" s="1"/>
  <c r="Y36" i="5"/>
  <c r="AB36" i="5"/>
  <c r="Z36" i="5"/>
  <c r="Y18" i="5"/>
  <c r="AB18" i="5"/>
  <c r="AB27" i="5"/>
  <c r="Y27" i="5"/>
  <c r="O28" i="5"/>
  <c r="N28" i="5"/>
  <c r="Z28" i="5" s="1"/>
  <c r="P28" i="5"/>
  <c r="Q28" i="5" s="1"/>
  <c r="S28" i="5" s="1"/>
  <c r="AB55" i="5"/>
  <c r="Y55" i="5"/>
  <c r="P56" i="5"/>
  <c r="Q56" i="5" s="1"/>
  <c r="S56" i="5" s="1"/>
  <c r="O56" i="5"/>
  <c r="N56" i="5"/>
  <c r="Z56" i="5" s="1"/>
  <c r="AB9" i="5"/>
  <c r="Y9" i="5"/>
  <c r="AB30" i="5"/>
  <c r="Y30" i="5"/>
  <c r="AB44" i="5"/>
  <c r="Y44" i="5"/>
  <c r="AB49" i="5"/>
  <c r="Y49" i="5"/>
  <c r="P66" i="5"/>
  <c r="Q66" i="5" s="1"/>
  <c r="O66" i="5"/>
  <c r="N66" i="5"/>
  <c r="Z66" i="5" s="1"/>
  <c r="O6" i="5"/>
  <c r="P6" i="5"/>
  <c r="Q6" i="5" s="1"/>
  <c r="S6" i="5" s="1"/>
  <c r="N6" i="5"/>
  <c r="Z6" i="5" s="1"/>
  <c r="P51" i="5"/>
  <c r="Q51" i="5" s="1"/>
  <c r="S51" i="5" s="1"/>
  <c r="O51" i="5"/>
  <c r="N51" i="5"/>
  <c r="Z51" i="5" s="1"/>
  <c r="Y13" i="5"/>
  <c r="AB13" i="5"/>
  <c r="P35" i="5"/>
  <c r="Q35" i="5" s="1"/>
  <c r="S35" i="5" s="1"/>
  <c r="O35" i="5"/>
  <c r="N35" i="5"/>
  <c r="Z35" i="5" s="1"/>
  <c r="AB46" i="5"/>
  <c r="Y46" i="5"/>
  <c r="N45" i="5"/>
  <c r="Z45" i="5" s="1"/>
  <c r="O45" i="5"/>
  <c r="P45" i="5"/>
  <c r="Q45" i="5" s="1"/>
  <c r="S45" i="5" s="1"/>
  <c r="AB56" i="5"/>
  <c r="Y56" i="5"/>
  <c r="P62" i="5"/>
  <c r="Q62" i="5" s="1"/>
  <c r="S62" i="5" s="1"/>
  <c r="O62" i="5"/>
  <c r="N62" i="5"/>
  <c r="Z62" i="5" s="1"/>
  <c r="AB43" i="5"/>
  <c r="Y43" i="5"/>
  <c r="AB15" i="5"/>
  <c r="Y15" i="5"/>
  <c r="AB58" i="5"/>
  <c r="Y58" i="5"/>
  <c r="P3" i="5"/>
  <c r="Q3" i="5" s="1"/>
  <c r="S3" i="5" s="1"/>
  <c r="O3" i="5"/>
  <c r="N3" i="5"/>
  <c r="Z3" i="5" s="1"/>
  <c r="AB32" i="5"/>
  <c r="Y32" i="5"/>
  <c r="AB14" i="5"/>
  <c r="Y14" i="5"/>
  <c r="Z7" i="5"/>
  <c r="P31" i="5"/>
  <c r="Q31" i="5" s="1"/>
  <c r="S31" i="5" s="1"/>
  <c r="O31" i="5"/>
  <c r="N31" i="5"/>
  <c r="Z31" i="5" s="1"/>
  <c r="AB33" i="5"/>
  <c r="Y33" i="5"/>
  <c r="AB42" i="5"/>
  <c r="Y42" i="5"/>
  <c r="P50" i="5"/>
  <c r="Q50" i="5" s="1"/>
  <c r="S50" i="5" s="1"/>
  <c r="O50" i="5"/>
  <c r="N50" i="5"/>
  <c r="Z50" i="5" s="1"/>
  <c r="O60" i="5"/>
  <c r="N60" i="5"/>
  <c r="Z60" i="5" s="1"/>
  <c r="P60" i="5"/>
  <c r="Q60" i="5" s="1"/>
  <c r="S60" i="5" s="1"/>
  <c r="P41" i="5"/>
  <c r="Q41" i="5" s="1"/>
  <c r="S41" i="5" s="1"/>
  <c r="O41" i="5"/>
  <c r="N41" i="5"/>
  <c r="Z41" i="5" s="1"/>
  <c r="Y4" i="5"/>
  <c r="AB4" i="5"/>
  <c r="Z4" i="5"/>
  <c r="Y19" i="5"/>
  <c r="AB19" i="5"/>
  <c r="AB61" i="5"/>
  <c r="Y61" i="5"/>
  <c r="Y3" i="5"/>
  <c r="AB3" i="5"/>
  <c r="P15" i="5"/>
  <c r="Q15" i="5" s="1"/>
  <c r="S15" i="5" s="1"/>
  <c r="O15" i="5"/>
  <c r="N15" i="5"/>
  <c r="Z15" i="5" s="1"/>
  <c r="AB17" i="5"/>
  <c r="Y17" i="5"/>
  <c r="P26" i="5"/>
  <c r="Q26" i="5" s="1"/>
  <c r="S26" i="5" s="1"/>
  <c r="AB28" i="5"/>
  <c r="Y28" i="5"/>
  <c r="AB39" i="5"/>
  <c r="Y39" i="5"/>
  <c r="Y52" i="5"/>
  <c r="AB52" i="5"/>
  <c r="Z52" i="5"/>
  <c r="AB59" i="5"/>
  <c r="Y59" i="5"/>
  <c r="P64" i="5"/>
  <c r="Q64" i="5" s="1"/>
  <c r="S64" i="5" s="1"/>
  <c r="O64" i="5"/>
  <c r="N64" i="5"/>
  <c r="Z64" i="5" s="1"/>
  <c r="AB66" i="5"/>
  <c r="Y66" i="5"/>
  <c r="AB10" i="5"/>
  <c r="Y10" i="5"/>
  <c r="P53" i="5"/>
  <c r="Q53" i="5" s="1"/>
  <c r="S53" i="5" s="1"/>
  <c r="O53" i="5"/>
  <c r="N53" i="5"/>
  <c r="Z53" i="5" s="1"/>
  <c r="AB57" i="5"/>
  <c r="Y57" i="5"/>
  <c r="Y34" i="5"/>
  <c r="AB34" i="5"/>
  <c r="P11" i="5"/>
  <c r="Q11" i="5" s="1"/>
  <c r="S11" i="5" s="1"/>
  <c r="O11" i="5"/>
  <c r="N11" i="5"/>
  <c r="Z11" i="5" s="1"/>
  <c r="AB8" i="5"/>
  <c r="Y8" i="5"/>
  <c r="AB38" i="5"/>
  <c r="Y38" i="5"/>
  <c r="AB6" i="5"/>
  <c r="Y6" i="5"/>
  <c r="O12" i="5"/>
  <c r="N12" i="5"/>
  <c r="Z12" i="5" s="1"/>
  <c r="P12" i="5"/>
  <c r="Q12" i="5" s="1"/>
  <c r="S12" i="5" s="1"/>
  <c r="AB12" i="5"/>
  <c r="Y12" i="5"/>
  <c r="N29" i="5"/>
  <c r="Z29" i="5" s="1"/>
  <c r="P29" i="5"/>
  <c r="Q29" i="5" s="1"/>
  <c r="S29" i="5" s="1"/>
  <c r="O29" i="5"/>
  <c r="P40" i="5"/>
  <c r="Q40" i="5" s="1"/>
  <c r="S40" i="5" s="1"/>
  <c r="O40" i="5"/>
  <c r="N40" i="5"/>
  <c r="Z40" i="5" s="1"/>
  <c r="P57" i="5"/>
  <c r="Q57" i="5" s="1"/>
  <c r="S57" i="5" s="1"/>
  <c r="O57" i="5"/>
  <c r="N57" i="5"/>
  <c r="Z57" i="5" s="1"/>
  <c r="N13" i="5"/>
  <c r="Z13" i="5" s="1"/>
  <c r="O13" i="5"/>
  <c r="P13" i="5"/>
  <c r="Q13" i="5" s="1"/>
  <c r="S13" i="5" s="1"/>
  <c r="AB23" i="5"/>
  <c r="Y23" i="5"/>
  <c r="AB26" i="5"/>
  <c r="Y26" i="5"/>
  <c r="P34" i="5"/>
  <c r="Q34" i="5" s="1"/>
  <c r="S34" i="5" s="1"/>
  <c r="O34" i="5"/>
  <c r="N34" i="5"/>
  <c r="Z34" i="5" s="1"/>
  <c r="P43" i="5"/>
  <c r="Q43" i="5" s="1"/>
  <c r="S43" i="5" s="1"/>
  <c r="O43" i="5"/>
  <c r="N43" i="5"/>
  <c r="Z43" i="5" s="1"/>
  <c r="AB45" i="5"/>
  <c r="Y45" i="5"/>
  <c r="AB47" i="5"/>
  <c r="Y47" i="5"/>
  <c r="Y50" i="5"/>
  <c r="AB50" i="5"/>
  <c r="AB54" i="5"/>
  <c r="Y54" i="5"/>
  <c r="Y5" i="5"/>
  <c r="Y21" i="5"/>
  <c r="Y37" i="5"/>
  <c r="Y53" i="5"/>
  <c r="N16" i="5"/>
  <c r="Z16" i="5" s="1"/>
  <c r="N32" i="5"/>
  <c r="Z32" i="5" s="1"/>
  <c r="N48" i="5"/>
  <c r="Z48" i="5" s="1"/>
  <c r="O63" i="5"/>
  <c r="O16" i="5"/>
  <c r="N17" i="5"/>
  <c r="Z17" i="5" s="1"/>
  <c r="O32" i="5"/>
  <c r="N33" i="5"/>
  <c r="Z33" i="5" s="1"/>
  <c r="O48" i="5"/>
  <c r="N49" i="5"/>
  <c r="Z49" i="5" s="1"/>
  <c r="N65" i="5"/>
  <c r="Z65" i="5" s="1"/>
  <c r="O17" i="5"/>
  <c r="O33" i="5"/>
  <c r="O49" i="5"/>
  <c r="O65" i="5"/>
  <c r="N9" i="5"/>
  <c r="Z9" i="5" s="1"/>
  <c r="N25" i="5"/>
  <c r="Z25" i="5" s="1"/>
  <c r="Y63" i="5"/>
  <c r="O9" i="5"/>
  <c r="N10" i="5"/>
  <c r="Z10" i="5" s="1"/>
  <c r="O25" i="5"/>
  <c r="N26" i="5"/>
  <c r="Z26" i="5" s="1"/>
  <c r="N42" i="5"/>
  <c r="Z42" i="5" s="1"/>
  <c r="N58" i="5"/>
  <c r="Z58" i="5" s="1"/>
  <c r="O10" i="5"/>
  <c r="O26" i="5"/>
  <c r="O42" i="5"/>
  <c r="O58" i="5"/>
  <c r="N59" i="5"/>
  <c r="Z59" i="5" s="1"/>
  <c r="O59" i="5"/>
  <c r="Z67" i="5" l="1"/>
</calcChain>
</file>

<file path=xl/sharedStrings.xml><?xml version="1.0" encoding="utf-8"?>
<sst xmlns="http://schemas.openxmlformats.org/spreadsheetml/2006/main" count="700" uniqueCount="171">
  <si>
    <t>SL. NO.</t>
  </si>
  <si>
    <t>USN</t>
  </si>
  <si>
    <t>NAME OF THE STUDENT</t>
  </si>
  <si>
    <t>BCS301
Mathematics for Computer Science
Dr.VENKATARAMANA.B.S</t>
  </si>
  <si>
    <t xml:space="preserve">BCS302
DIGITAL DESIGN AND COMPUTER ORGANISATION
MS.Rachana V murthy
</t>
  </si>
  <si>
    <t xml:space="preserve">BCS303
OPERATING SYSTEM
Mrs. Ramya 
</t>
  </si>
  <si>
    <t xml:space="preserve">BCS304
DATA STRUCTURE AND APPLICATIONS
Mr Kushal kumar B N
</t>
  </si>
  <si>
    <t>BCSL305
DATA STRUCTURE LAB
Ms.Shashikala.H.C,
Mr Kushal Kumar B N</t>
  </si>
  <si>
    <t>BCS306A
OOPS WITH Java
 Dr. Ganga Holi , Ms. Rajashree M Byalal</t>
  </si>
  <si>
    <t>BCS302 &amp; 
BCS303
DIGITAL DESIGN AND COMPUTER ORGANISATION  &amp; OPERATING SYSTEM         Rachana V Murthy.
Ms. T. Naga Jyothi</t>
  </si>
  <si>
    <t>BCM306A
OOPS WITH Java
Ms. Rajashree M Byalal , 
Dr.Ganga Holi</t>
  </si>
  <si>
    <t>BCS358A
Data Visialisation  with Python                            Mr. Kushal Kumar B N
Ms. RACHANA</t>
  </si>
  <si>
    <t>CA
Total classes (22)</t>
  </si>
  <si>
    <t>%ATT</t>
  </si>
  <si>
    <t>IA</t>
  </si>
  <si>
    <t>CA
Total classes (30)</t>
  </si>
  <si>
    <t>IA
(50)</t>
  </si>
  <si>
    <t>ASSIGNMENT</t>
  </si>
  <si>
    <t>CA
Total classes ()</t>
  </si>
  <si>
    <t>IA(50)</t>
  </si>
  <si>
    <t>TOTAL</t>
  </si>
  <si>
    <t>CA
Total classes :()</t>
  </si>
  <si>
    <t>CA
Total classes :(27)</t>
  </si>
  <si>
    <t>CA
Total classes :</t>
  </si>
  <si>
    <t>1KS22IC001</t>
  </si>
  <si>
    <t xml:space="preserve">A SHRIYA </t>
  </si>
  <si>
    <t>1KS22IC002</t>
  </si>
  <si>
    <t>AARADHANA R</t>
  </si>
  <si>
    <t>1KS22IC003</t>
  </si>
  <si>
    <t>ABHIRAM SAMARTHA T R</t>
  </si>
  <si>
    <t>1KS22IC004</t>
  </si>
  <si>
    <t>ANUSHA A S</t>
  </si>
  <si>
    <t>1KS22IC005</t>
  </si>
  <si>
    <t>ARNAV P</t>
  </si>
  <si>
    <t>1KS22IC006</t>
  </si>
  <si>
    <t>BHAVANA N</t>
  </si>
  <si>
    <t>1KS22IC007</t>
  </si>
  <si>
    <t>BHAVYA P</t>
  </si>
  <si>
    <t>1KS22IC008</t>
  </si>
  <si>
    <t xml:space="preserve">C LITHISH </t>
  </si>
  <si>
    <t>1KS22IC009</t>
  </si>
  <si>
    <t>D AKSHAY KUMAR</t>
  </si>
  <si>
    <t>1KS22IC010</t>
  </si>
  <si>
    <t>DABBARA ADITHYA</t>
  </si>
  <si>
    <t>AB</t>
  </si>
  <si>
    <t>1KS22IC011</t>
  </si>
  <si>
    <t>DARSHAN M</t>
  </si>
  <si>
    <t>1KS22IC012</t>
  </si>
  <si>
    <t>DEEKSHITHA S A</t>
  </si>
  <si>
    <t>1KS22IC013</t>
  </si>
  <si>
    <t>GAGANDEEP NAIDU L</t>
  </si>
  <si>
    <t>1KS22IC014</t>
  </si>
  <si>
    <t>HOYSALA Y DEVANGA</t>
  </si>
  <si>
    <t>1KS22IC015</t>
  </si>
  <si>
    <t>H P DARSHAN URS</t>
  </si>
  <si>
    <t>1KS22IC016</t>
  </si>
  <si>
    <t>J YAGNESH ANUGA</t>
  </si>
  <si>
    <t>A</t>
  </si>
  <si>
    <t>1KS22IC017</t>
  </si>
  <si>
    <t>JAHNAVI C</t>
  </si>
  <si>
    <t>1KS22IC018</t>
  </si>
  <si>
    <t>JETTI GOUTHAM</t>
  </si>
  <si>
    <t>1KS22IC019</t>
  </si>
  <si>
    <t>K M ANIL KUMAR</t>
  </si>
  <si>
    <t>1KS22IC020</t>
  </si>
  <si>
    <t>KOUSHAL K NAYAK</t>
  </si>
  <si>
    <t>1KS22IC021</t>
  </si>
  <si>
    <t>L MANEESH</t>
  </si>
  <si>
    <t>1KS22IC022</t>
  </si>
  <si>
    <t>LEENA J</t>
  </si>
  <si>
    <t>1KS22IC023</t>
  </si>
  <si>
    <t>MAHIMA A</t>
  </si>
  <si>
    <t>1KS22IC024</t>
  </si>
  <si>
    <t>MOHITH K</t>
  </si>
  <si>
    <t>1KS22IC025</t>
  </si>
  <si>
    <t>MOUSHAMI D</t>
  </si>
  <si>
    <t>1KS22IC026</t>
  </si>
  <si>
    <t>NISHANTH R</t>
  </si>
  <si>
    <t>1KS22IC027</t>
  </si>
  <si>
    <t>NISHMITHA SHETTY B S</t>
  </si>
  <si>
    <t>1KS22IC028</t>
  </si>
  <si>
    <t>NITHYASHREE K S</t>
  </si>
  <si>
    <t>1KS22IC029</t>
  </si>
  <si>
    <t>P SHROUMITH SIMHA</t>
  </si>
  <si>
    <t>1KS22IC030</t>
  </si>
  <si>
    <t>PALETI THIMMARAJU</t>
  </si>
  <si>
    <t>1KS22IC031</t>
  </si>
  <si>
    <t>PATHAKAMURI SUDEEPTHI</t>
  </si>
  <si>
    <t>1KS22IC032</t>
  </si>
  <si>
    <t>PRANAMYA K L</t>
  </si>
  <si>
    <t>1KS22IC033</t>
  </si>
  <si>
    <t>PRANAV MUDGAL</t>
  </si>
  <si>
    <t>1KS22IC034</t>
  </si>
  <si>
    <t>PUNEETH S</t>
  </si>
  <si>
    <t>1KS22IC035</t>
  </si>
  <si>
    <t>R JAGADISHWAR REDDY</t>
  </si>
  <si>
    <t>1KS22IC036</t>
  </si>
  <si>
    <t>RACHNA V</t>
  </si>
  <si>
    <t>1KS22IC037</t>
  </si>
  <si>
    <t>RAHUL C</t>
  </si>
  <si>
    <t>1KS22IC038</t>
  </si>
  <si>
    <t>RISHIKA SRI LOKESH</t>
  </si>
  <si>
    <t>1KS22IC039</t>
  </si>
  <si>
    <t>SAAKSHI S URS</t>
  </si>
  <si>
    <t>1KS22IC040</t>
  </si>
  <si>
    <t>SADIYA NOOR</t>
  </si>
  <si>
    <t>1KS22IC041</t>
  </si>
  <si>
    <t>SAI SANJAYA M</t>
  </si>
  <si>
    <t>1KS22IC042</t>
  </si>
  <si>
    <t>SANJANA S</t>
  </si>
  <si>
    <t>1KS22IC043</t>
  </si>
  <si>
    <t>SANSKRITI RAGHAV</t>
  </si>
  <si>
    <t>1KS22IC044</t>
  </si>
  <si>
    <t xml:space="preserve">BELLARY SRINIDHI </t>
  </si>
  <si>
    <t>1KS22IC045</t>
  </si>
  <si>
    <t>SHESHAGIRI</t>
  </si>
  <si>
    <t>1KS22IC046</t>
  </si>
  <si>
    <t>SHIVAKUMAR M</t>
  </si>
  <si>
    <t>1KS22IC047</t>
  </si>
  <si>
    <t>SHREYA R</t>
  </si>
  <si>
    <t>1KS22IC048</t>
  </si>
  <si>
    <t>SHREYAS M V</t>
  </si>
  <si>
    <t>1KS22IC049</t>
  </si>
  <si>
    <t>SHREYAS S KULKARNI</t>
  </si>
  <si>
    <t>1KS22IC050</t>
  </si>
  <si>
    <t>SIVA HARSHITHA</t>
  </si>
  <si>
    <t>1KS22IC051</t>
  </si>
  <si>
    <t>SNEHA</t>
  </si>
  <si>
    <t>1KS22IC052</t>
  </si>
  <si>
    <t>SWAROOP S</t>
  </si>
  <si>
    <t>1KS22IC053</t>
  </si>
  <si>
    <t>SYED MUTEEB BAKSHI</t>
  </si>
  <si>
    <t>1KS22IC054</t>
  </si>
  <si>
    <t>TANISH KAVERIAPPA P</t>
  </si>
  <si>
    <t>1KS22IC055</t>
  </si>
  <si>
    <t>TARUN G K</t>
  </si>
  <si>
    <t>1KS22IC056</t>
  </si>
  <si>
    <t>TEJAS GOWDA  N</t>
  </si>
  <si>
    <t>1KS22IC057</t>
  </si>
  <si>
    <t>THANUSHREE S K</t>
  </si>
  <si>
    <t>1KS22IC058</t>
  </si>
  <si>
    <t>TUSHAR BHAT</t>
  </si>
  <si>
    <t>1KS22IC059</t>
  </si>
  <si>
    <t>VAISHNAVI A</t>
  </si>
  <si>
    <t>1KS22IC060</t>
  </si>
  <si>
    <t>VARSHA P</t>
  </si>
  <si>
    <t>1KS22IC061</t>
  </si>
  <si>
    <t>VARUN N PRAKASH</t>
  </si>
  <si>
    <t>1KS22IC062</t>
  </si>
  <si>
    <t>VEDA K</t>
  </si>
  <si>
    <t>DIP</t>
  </si>
  <si>
    <t>Shreehitha</t>
  </si>
  <si>
    <t xml:space="preserve">Prashanth K </t>
  </si>
  <si>
    <t>Vineeth</t>
  </si>
  <si>
    <t>Maths</t>
  </si>
  <si>
    <t>DDCO</t>
  </si>
  <si>
    <t>OS</t>
  </si>
  <si>
    <t>DSA</t>
  </si>
  <si>
    <t>JAVA</t>
  </si>
  <si>
    <t>IA1</t>
  </si>
  <si>
    <t>IA2</t>
  </si>
  <si>
    <t>IA3</t>
  </si>
  <si>
    <t>Assign</t>
  </si>
  <si>
    <t>Project</t>
  </si>
  <si>
    <t>Quiz</t>
  </si>
  <si>
    <t>Quiz(10)</t>
  </si>
  <si>
    <t>FA</t>
  </si>
  <si>
    <t>AA+Test</t>
  </si>
  <si>
    <t>rounded</t>
  </si>
  <si>
    <t>Lab nmarks</t>
  </si>
  <si>
    <t>Total(50)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</si>
</sst>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b/>
      <sz val="8"/>
      <color theme="1"/>
      <name val="Times New Roman"/>
    </font>
    <font>
      <sz val="11"/>
      <name val="Calibri"/>
    </font>
    <font>
      <sz val="11"/>
      <color theme="1"/>
      <name val="Calibri"/>
    </font>
    <font>
      <b/>
      <sz val="10"/>
      <color theme="1"/>
      <name val="Times New Roman"/>
    </font>
    <font>
      <sz val="8"/>
      <color theme="1"/>
      <name val="Times New Roman"/>
    </font>
    <font>
      <sz val="11"/>
      <color theme="1"/>
      <name val="Cambria"/>
    </font>
    <font>
      <b/>
      <sz val="9"/>
      <color theme="1"/>
      <name val="Cambria"/>
    </font>
    <font>
      <b/>
      <sz val="8"/>
      <color theme="1"/>
      <name val="Calibri"/>
    </font>
    <font>
      <b/>
      <sz val="9"/>
      <color theme="1"/>
      <name val="Calibri"/>
    </font>
    <font>
      <sz val="12"/>
      <color theme="1"/>
      <name val="Cambria"/>
    </font>
    <font>
      <b/>
      <sz val="10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2"/>
      <color theme="1"/>
      <name val="Times New Roman"/>
    </font>
    <font>
      <sz val="11"/>
      <color theme="1"/>
      <name val="Times New Roman"/>
    </font>
    <font>
      <b/>
      <sz val="11"/>
      <color rgb="FFFF0000"/>
      <name val="Calibri"/>
    </font>
    <font>
      <sz val="12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92D050"/>
        <bgColor rgb="FF92D05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4" xfId="0" applyFont="1" applyBorder="1"/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4" xfId="0" applyFont="1" applyBorder="1"/>
    <xf numFmtId="0" fontId="5" fillId="0" borderId="4" xfId="0" applyFont="1" applyBorder="1" applyAlignment="1">
      <alignment horizontal="center" wrapText="1"/>
    </xf>
    <xf numFmtId="1" fontId="1" fillId="0" borderId="4" xfId="0" applyNumberFormat="1" applyFont="1" applyBorder="1" applyAlignment="1">
      <alignment horizont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wrapText="1"/>
    </xf>
    <xf numFmtId="1" fontId="5" fillId="0" borderId="4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0" fillId="0" borderId="4" xfId="0" applyFont="1" applyBorder="1"/>
    <xf numFmtId="0" fontId="11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/>
    <xf numFmtId="0" fontId="1" fillId="0" borderId="2" xfId="0" applyFont="1" applyBorder="1" applyAlignment="1">
      <alignment vertical="center" wrapText="1"/>
    </xf>
    <xf numFmtId="0" fontId="3" fillId="0" borderId="3" xfId="0" applyFont="1" applyBorder="1"/>
    <xf numFmtId="0" fontId="5" fillId="0" borderId="12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12" fillId="0" borderId="0" xfId="0" applyFont="1"/>
    <xf numFmtId="1" fontId="1" fillId="0" borderId="0" xfId="0" applyNumberFormat="1" applyFont="1" applyAlignment="1">
      <alignment horizontal="center" vertical="center" wrapText="1"/>
    </xf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3" fillId="3" borderId="4" xfId="0" applyFont="1" applyFill="1" applyBorder="1"/>
    <xf numFmtId="0" fontId="13" fillId="0" borderId="4" xfId="0" applyFont="1" applyBorder="1"/>
    <xf numFmtId="0" fontId="3" fillId="4" borderId="4" xfId="0" applyFont="1" applyFill="1" applyBorder="1"/>
    <xf numFmtId="0" fontId="3" fillId="5" borderId="4" xfId="0" applyFont="1" applyFill="1" applyBorder="1"/>
    <xf numFmtId="0" fontId="3" fillId="6" borderId="4" xfId="0" applyFont="1" applyFill="1" applyBorder="1"/>
    <xf numFmtId="0" fontId="3" fillId="3" borderId="15" xfId="0" applyFont="1" applyFill="1" applyBorder="1"/>
    <xf numFmtId="0" fontId="14" fillId="0" borderId="12" xfId="0" applyFont="1" applyBorder="1" applyAlignment="1">
      <alignment horizontal="center" wrapText="1"/>
    </xf>
    <xf numFmtId="1" fontId="3" fillId="0" borderId="4" xfId="0" applyNumberFormat="1" applyFont="1" applyBorder="1"/>
    <xf numFmtId="0" fontId="15" fillId="5" borderId="4" xfId="0" applyFont="1" applyFill="1" applyBorder="1" applyAlignment="1">
      <alignment horizontal="center" wrapText="1"/>
    </xf>
    <xf numFmtId="0" fontId="15" fillId="6" borderId="4" xfId="0" applyFont="1" applyFill="1" applyBorder="1" applyAlignment="1">
      <alignment horizontal="center" wrapText="1"/>
    </xf>
    <xf numFmtId="0" fontId="14" fillId="0" borderId="14" xfId="0" applyFont="1" applyBorder="1" applyAlignment="1">
      <alignment horizontal="center" wrapText="1"/>
    </xf>
    <xf numFmtId="0" fontId="16" fillId="0" borderId="4" xfId="0" applyFont="1" applyBorder="1" applyAlignment="1">
      <alignment horizontal="center"/>
    </xf>
    <xf numFmtId="0" fontId="17" fillId="0" borderId="14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3" fillId="4" borderId="15" xfId="0" applyFont="1" applyFill="1" applyBorder="1"/>
    <xf numFmtId="0" fontId="3" fillId="5" borderId="15" xfId="0" applyFont="1" applyFill="1" applyBorder="1"/>
    <xf numFmtId="0" fontId="3" fillId="6" borderId="15" xfId="0" applyFont="1" applyFill="1" applyBorder="1"/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workbookViewId="0">
      <selection activeCell="F9" sqref="F9"/>
    </sheetView>
  </sheetViews>
  <sheetFormatPr defaultColWidth="14.44140625" defaultRowHeight="15" customHeight="1"/>
  <cols>
    <col min="1" max="1" width="9.109375" customWidth="1"/>
    <col min="2" max="2" width="13.33203125" customWidth="1"/>
    <col min="3" max="3" width="22.33203125" customWidth="1"/>
    <col min="4" max="20" width="9.109375" customWidth="1"/>
    <col min="21" max="21" width="7.5546875" customWidth="1"/>
    <col min="22" max="22" width="6.33203125" customWidth="1"/>
    <col min="23" max="23" width="7" customWidth="1"/>
    <col min="24" max="24" width="6.5546875" customWidth="1"/>
    <col min="25" max="25" width="6.44140625" customWidth="1"/>
    <col min="26" max="31" width="9.109375" customWidth="1"/>
  </cols>
  <sheetData>
    <row r="1" spans="1:31" ht="94.5" customHeight="1">
      <c r="A1" s="63" t="s">
        <v>0</v>
      </c>
      <c r="B1" s="63" t="s">
        <v>1</v>
      </c>
      <c r="C1" s="63" t="s">
        <v>2</v>
      </c>
      <c r="D1" s="60" t="s">
        <v>3</v>
      </c>
      <c r="E1" s="62"/>
      <c r="F1" s="62"/>
      <c r="G1" s="60" t="s">
        <v>4</v>
      </c>
      <c r="H1" s="62"/>
      <c r="I1" s="62"/>
      <c r="J1" s="2"/>
      <c r="K1" s="60" t="s">
        <v>5</v>
      </c>
      <c r="L1" s="62"/>
      <c r="M1" s="62"/>
      <c r="N1" s="60" t="s">
        <v>6</v>
      </c>
      <c r="O1" s="62"/>
      <c r="P1" s="62"/>
      <c r="Q1" s="62"/>
      <c r="R1" s="61"/>
      <c r="S1" s="60" t="s">
        <v>7</v>
      </c>
      <c r="T1" s="61"/>
      <c r="U1" s="60" t="s">
        <v>8</v>
      </c>
      <c r="V1" s="62"/>
      <c r="W1" s="62"/>
      <c r="X1" s="62"/>
      <c r="Y1" s="61"/>
      <c r="Z1" s="60" t="s">
        <v>9</v>
      </c>
      <c r="AA1" s="61"/>
      <c r="AB1" s="60" t="s">
        <v>10</v>
      </c>
      <c r="AC1" s="61"/>
      <c r="AD1" s="60" t="s">
        <v>11</v>
      </c>
      <c r="AE1" s="61"/>
    </row>
    <row r="2" spans="1:31" ht="40.799999999999997">
      <c r="A2" s="64"/>
      <c r="B2" s="65"/>
      <c r="C2" s="65"/>
      <c r="D2" s="3" t="s">
        <v>12</v>
      </c>
      <c r="E2" s="1" t="s">
        <v>13</v>
      </c>
      <c r="F2" s="1" t="s">
        <v>14</v>
      </c>
      <c r="G2" s="1" t="s">
        <v>15</v>
      </c>
      <c r="H2" s="1" t="s">
        <v>13</v>
      </c>
      <c r="I2" s="4" t="s">
        <v>16</v>
      </c>
      <c r="J2" s="5" t="s">
        <v>17</v>
      </c>
      <c r="K2" s="6" t="s">
        <v>18</v>
      </c>
      <c r="L2" s="1" t="s">
        <v>13</v>
      </c>
      <c r="M2" s="1" t="s">
        <v>19</v>
      </c>
      <c r="N2" s="1" t="s">
        <v>18</v>
      </c>
      <c r="O2" s="1" t="s">
        <v>13</v>
      </c>
      <c r="P2" s="1" t="s">
        <v>14</v>
      </c>
      <c r="Q2" s="1" t="s">
        <v>17</v>
      </c>
      <c r="R2" s="1" t="s">
        <v>20</v>
      </c>
      <c r="S2" s="1" t="s">
        <v>21</v>
      </c>
      <c r="T2" s="1" t="s">
        <v>13</v>
      </c>
      <c r="U2" s="1" t="s">
        <v>22</v>
      </c>
      <c r="V2" s="1" t="s">
        <v>13</v>
      </c>
      <c r="W2" s="1" t="s">
        <v>19</v>
      </c>
      <c r="X2" s="1" t="s">
        <v>17</v>
      </c>
      <c r="Y2" s="1" t="s">
        <v>20</v>
      </c>
      <c r="Z2" s="1" t="s">
        <v>21</v>
      </c>
      <c r="AA2" s="1" t="s">
        <v>13</v>
      </c>
      <c r="AB2" s="1" t="s">
        <v>21</v>
      </c>
      <c r="AC2" s="1" t="s">
        <v>13</v>
      </c>
      <c r="AD2" s="1" t="s">
        <v>23</v>
      </c>
      <c r="AE2" s="1" t="s">
        <v>13</v>
      </c>
    </row>
    <row r="3" spans="1:31" ht="14.4">
      <c r="A3" s="7">
        <v>1</v>
      </c>
      <c r="B3" s="8" t="s">
        <v>24</v>
      </c>
      <c r="C3" s="8" t="s">
        <v>25</v>
      </c>
      <c r="D3" s="9">
        <v>19</v>
      </c>
      <c r="E3" s="10">
        <v>87</v>
      </c>
      <c r="F3" s="11">
        <v>39</v>
      </c>
      <c r="G3" s="12">
        <v>14</v>
      </c>
      <c r="H3" s="11">
        <f t="shared" ref="H3:H67" si="0">(G3/18)*100</f>
        <v>77.777777777777786</v>
      </c>
      <c r="I3" s="13">
        <v>39</v>
      </c>
      <c r="J3" s="14">
        <v>9</v>
      </c>
      <c r="K3" s="15">
        <v>22</v>
      </c>
      <c r="L3" s="16">
        <v>88</v>
      </c>
      <c r="M3" s="16">
        <v>22</v>
      </c>
      <c r="N3" s="12">
        <v>21</v>
      </c>
      <c r="O3" s="11">
        <v>92</v>
      </c>
      <c r="P3" s="11">
        <v>31</v>
      </c>
      <c r="Q3" s="11"/>
      <c r="R3" s="11"/>
      <c r="S3" s="11"/>
      <c r="T3" s="17"/>
      <c r="U3" s="12">
        <v>24</v>
      </c>
      <c r="V3" s="11">
        <f t="shared" ref="V3:V67" si="1">(U3/27)*100</f>
        <v>88.888888888888886</v>
      </c>
      <c r="W3" s="11">
        <v>4</v>
      </c>
      <c r="X3" s="11"/>
      <c r="Y3" s="11"/>
      <c r="Z3" s="17"/>
      <c r="AA3" s="11"/>
      <c r="AB3" s="17"/>
      <c r="AC3" s="11"/>
      <c r="AD3" s="11"/>
      <c r="AE3" s="17"/>
    </row>
    <row r="4" spans="1:31" ht="14.4">
      <c r="A4" s="7">
        <v>2</v>
      </c>
      <c r="B4" s="8" t="s">
        <v>26</v>
      </c>
      <c r="C4" s="8" t="s">
        <v>27</v>
      </c>
      <c r="D4" s="18">
        <v>22</v>
      </c>
      <c r="E4" s="10">
        <v>100</v>
      </c>
      <c r="F4" s="11">
        <v>29</v>
      </c>
      <c r="G4" s="17">
        <v>17</v>
      </c>
      <c r="H4" s="11">
        <f t="shared" si="0"/>
        <v>94.444444444444443</v>
      </c>
      <c r="I4" s="13">
        <v>34</v>
      </c>
      <c r="J4" s="14">
        <v>7</v>
      </c>
      <c r="K4" s="19">
        <v>25</v>
      </c>
      <c r="L4" s="20">
        <v>100</v>
      </c>
      <c r="M4" s="20">
        <v>28</v>
      </c>
      <c r="N4" s="17">
        <v>23</v>
      </c>
      <c r="O4" s="11">
        <v>100</v>
      </c>
      <c r="P4" s="11">
        <v>37</v>
      </c>
      <c r="Q4" s="11"/>
      <c r="R4" s="11"/>
      <c r="S4" s="11"/>
      <c r="T4" s="17"/>
      <c r="U4" s="17">
        <v>27</v>
      </c>
      <c r="V4" s="11">
        <f t="shared" si="1"/>
        <v>100</v>
      </c>
      <c r="W4" s="11">
        <v>25</v>
      </c>
      <c r="X4" s="11"/>
      <c r="Y4" s="11"/>
      <c r="Z4" s="17"/>
      <c r="AA4" s="11"/>
      <c r="AB4" s="17"/>
      <c r="AC4" s="11"/>
      <c r="AD4" s="11"/>
      <c r="AE4" s="17"/>
    </row>
    <row r="5" spans="1:31" ht="14.4">
      <c r="A5" s="7">
        <v>3</v>
      </c>
      <c r="B5" s="8" t="s">
        <v>28</v>
      </c>
      <c r="C5" s="8" t="s">
        <v>29</v>
      </c>
      <c r="D5" s="18">
        <v>19</v>
      </c>
      <c r="E5" s="10">
        <v>87</v>
      </c>
      <c r="F5" s="11">
        <v>42</v>
      </c>
      <c r="G5" s="17">
        <v>12</v>
      </c>
      <c r="H5" s="11">
        <f t="shared" si="0"/>
        <v>66.666666666666657</v>
      </c>
      <c r="I5" s="13">
        <v>26</v>
      </c>
      <c r="J5" s="14">
        <v>7</v>
      </c>
      <c r="K5" s="19">
        <v>17</v>
      </c>
      <c r="L5" s="20">
        <v>68</v>
      </c>
      <c r="M5" s="20">
        <v>41</v>
      </c>
      <c r="N5" s="17">
        <v>20</v>
      </c>
      <c r="O5" s="11">
        <v>87</v>
      </c>
      <c r="P5" s="11">
        <v>12</v>
      </c>
      <c r="Q5" s="11"/>
      <c r="R5" s="11"/>
      <c r="S5" s="11"/>
      <c r="T5" s="17"/>
      <c r="U5" s="17">
        <v>21</v>
      </c>
      <c r="V5" s="11">
        <f t="shared" si="1"/>
        <v>77.777777777777786</v>
      </c>
      <c r="W5" s="11">
        <v>13</v>
      </c>
      <c r="X5" s="11"/>
      <c r="Y5" s="11"/>
      <c r="Z5" s="17"/>
      <c r="AA5" s="11"/>
      <c r="AB5" s="17"/>
      <c r="AC5" s="11"/>
      <c r="AD5" s="11"/>
      <c r="AE5" s="17"/>
    </row>
    <row r="6" spans="1:31" ht="14.4">
      <c r="A6" s="7">
        <v>4</v>
      </c>
      <c r="B6" s="8" t="s">
        <v>30</v>
      </c>
      <c r="C6" s="8" t="s">
        <v>31</v>
      </c>
      <c r="D6" s="18">
        <v>22</v>
      </c>
      <c r="E6" s="10">
        <v>100</v>
      </c>
      <c r="F6" s="11">
        <v>44</v>
      </c>
      <c r="G6" s="17">
        <v>16</v>
      </c>
      <c r="H6" s="11">
        <f t="shared" si="0"/>
        <v>88.888888888888886</v>
      </c>
      <c r="I6" s="13">
        <v>47</v>
      </c>
      <c r="J6" s="14">
        <v>9</v>
      </c>
      <c r="K6" s="19">
        <v>25</v>
      </c>
      <c r="L6" s="20">
        <v>100</v>
      </c>
      <c r="M6" s="20">
        <v>31</v>
      </c>
      <c r="N6" s="17">
        <v>22</v>
      </c>
      <c r="O6" s="11">
        <v>96</v>
      </c>
      <c r="P6" s="11">
        <v>42</v>
      </c>
      <c r="Q6" s="11"/>
      <c r="R6" s="11"/>
      <c r="S6" s="11"/>
      <c r="T6" s="17"/>
      <c r="U6" s="17">
        <v>25</v>
      </c>
      <c r="V6" s="11">
        <f t="shared" si="1"/>
        <v>92.592592592592595</v>
      </c>
      <c r="W6" s="11">
        <v>14</v>
      </c>
      <c r="X6" s="11"/>
      <c r="Y6" s="11"/>
      <c r="Z6" s="17"/>
      <c r="AA6" s="11"/>
      <c r="AB6" s="17"/>
      <c r="AC6" s="11"/>
      <c r="AD6" s="11"/>
      <c r="AE6" s="17"/>
    </row>
    <row r="7" spans="1:31" ht="14.4">
      <c r="A7" s="7">
        <v>5</v>
      </c>
      <c r="B7" s="8" t="s">
        <v>32</v>
      </c>
      <c r="C7" s="8" t="s">
        <v>33</v>
      </c>
      <c r="D7" s="18">
        <v>21</v>
      </c>
      <c r="E7" s="21">
        <v>96</v>
      </c>
      <c r="F7" s="22">
        <v>32</v>
      </c>
      <c r="G7" s="17">
        <v>14</v>
      </c>
      <c r="H7" s="11">
        <f t="shared" si="0"/>
        <v>77.777777777777786</v>
      </c>
      <c r="I7" s="13">
        <v>43</v>
      </c>
      <c r="J7" s="14">
        <v>7</v>
      </c>
      <c r="K7" s="19">
        <v>22</v>
      </c>
      <c r="L7" s="20">
        <v>88</v>
      </c>
      <c r="M7" s="23">
        <v>34</v>
      </c>
      <c r="N7" s="17">
        <v>21</v>
      </c>
      <c r="O7" s="22">
        <v>92</v>
      </c>
      <c r="P7" s="11">
        <v>36</v>
      </c>
      <c r="Q7" s="22"/>
      <c r="R7" s="22"/>
      <c r="S7" s="11"/>
      <c r="T7" s="17"/>
      <c r="U7" s="17">
        <v>23</v>
      </c>
      <c r="V7" s="11">
        <f t="shared" si="1"/>
        <v>85.18518518518519</v>
      </c>
      <c r="W7" s="22">
        <v>26</v>
      </c>
      <c r="X7" s="22"/>
      <c r="Y7" s="22"/>
      <c r="Z7" s="17"/>
      <c r="AA7" s="11"/>
      <c r="AB7" s="17"/>
      <c r="AC7" s="11"/>
      <c r="AD7" s="11"/>
      <c r="AE7" s="17"/>
    </row>
    <row r="8" spans="1:31" ht="14.4">
      <c r="A8" s="7">
        <v>6</v>
      </c>
      <c r="B8" s="8" t="s">
        <v>34</v>
      </c>
      <c r="C8" s="8" t="s">
        <v>35</v>
      </c>
      <c r="D8" s="18">
        <v>18</v>
      </c>
      <c r="E8" s="10">
        <v>82</v>
      </c>
      <c r="F8" s="11">
        <v>38</v>
      </c>
      <c r="G8" s="17">
        <v>13</v>
      </c>
      <c r="H8" s="11">
        <f t="shared" si="0"/>
        <v>72.222222222222214</v>
      </c>
      <c r="I8" s="13">
        <v>36</v>
      </c>
      <c r="J8" s="14">
        <v>8</v>
      </c>
      <c r="K8" s="19">
        <v>21</v>
      </c>
      <c r="L8" s="20">
        <v>84</v>
      </c>
      <c r="M8" s="20">
        <v>7</v>
      </c>
      <c r="N8" s="17">
        <v>18</v>
      </c>
      <c r="O8" s="11">
        <v>79</v>
      </c>
      <c r="P8" s="11">
        <v>32</v>
      </c>
      <c r="Q8" s="11"/>
      <c r="R8" s="11"/>
      <c r="S8" s="11"/>
      <c r="T8" s="17"/>
      <c r="U8" s="17">
        <v>20</v>
      </c>
      <c r="V8" s="11">
        <f t="shared" si="1"/>
        <v>74.074074074074076</v>
      </c>
      <c r="W8" s="11">
        <v>19</v>
      </c>
      <c r="X8" s="11"/>
      <c r="Y8" s="11"/>
      <c r="Z8" s="17"/>
      <c r="AA8" s="11"/>
      <c r="AB8" s="17"/>
      <c r="AC8" s="11"/>
      <c r="AD8" s="11"/>
      <c r="AE8" s="17"/>
    </row>
    <row r="9" spans="1:31" ht="14.4">
      <c r="A9" s="7">
        <v>7</v>
      </c>
      <c r="B9" s="8" t="s">
        <v>36</v>
      </c>
      <c r="C9" s="8" t="s">
        <v>37</v>
      </c>
      <c r="D9" s="18">
        <v>22</v>
      </c>
      <c r="E9" s="10">
        <v>100</v>
      </c>
      <c r="F9" s="11">
        <v>43</v>
      </c>
      <c r="G9" s="17">
        <v>16</v>
      </c>
      <c r="H9" s="11">
        <f t="shared" si="0"/>
        <v>88.888888888888886</v>
      </c>
      <c r="I9" s="13">
        <v>42</v>
      </c>
      <c r="J9" s="14">
        <v>9</v>
      </c>
      <c r="K9" s="19">
        <v>21</v>
      </c>
      <c r="L9" s="20">
        <v>84</v>
      </c>
      <c r="M9" s="20">
        <v>43</v>
      </c>
      <c r="N9" s="17">
        <v>23</v>
      </c>
      <c r="O9" s="11">
        <v>100</v>
      </c>
      <c r="P9" s="11">
        <v>37</v>
      </c>
      <c r="Q9" s="11"/>
      <c r="R9" s="11"/>
      <c r="S9" s="11"/>
      <c r="T9" s="17"/>
      <c r="U9" s="17">
        <v>26</v>
      </c>
      <c r="V9" s="11">
        <f t="shared" si="1"/>
        <v>96.296296296296291</v>
      </c>
      <c r="W9" s="11">
        <v>15</v>
      </c>
      <c r="X9" s="11"/>
      <c r="Y9" s="11"/>
      <c r="Z9" s="17"/>
      <c r="AA9" s="11"/>
      <c r="AB9" s="17"/>
      <c r="AC9" s="11"/>
      <c r="AD9" s="11"/>
      <c r="AE9" s="17"/>
    </row>
    <row r="10" spans="1:31" ht="14.4">
      <c r="A10" s="7">
        <v>8</v>
      </c>
      <c r="B10" s="8" t="s">
        <v>38</v>
      </c>
      <c r="C10" s="8" t="s">
        <v>39</v>
      </c>
      <c r="D10" s="18">
        <v>20</v>
      </c>
      <c r="E10" s="10">
        <v>91</v>
      </c>
      <c r="F10" s="11">
        <v>35</v>
      </c>
      <c r="G10" s="17">
        <v>15</v>
      </c>
      <c r="H10" s="11">
        <f t="shared" si="0"/>
        <v>83.333333333333343</v>
      </c>
      <c r="I10" s="13">
        <v>23</v>
      </c>
      <c r="J10" s="14">
        <v>8</v>
      </c>
      <c r="K10" s="19">
        <v>21</v>
      </c>
      <c r="L10" s="20">
        <v>84</v>
      </c>
      <c r="M10" s="20">
        <v>16</v>
      </c>
      <c r="N10" s="17">
        <v>22</v>
      </c>
      <c r="O10" s="11">
        <v>96</v>
      </c>
      <c r="P10" s="11">
        <v>36</v>
      </c>
      <c r="Q10" s="11"/>
      <c r="R10" s="11"/>
      <c r="S10" s="11"/>
      <c r="T10" s="17"/>
      <c r="U10" s="17">
        <v>25</v>
      </c>
      <c r="V10" s="11">
        <f t="shared" si="1"/>
        <v>92.592592592592595</v>
      </c>
      <c r="W10" s="11">
        <v>19</v>
      </c>
      <c r="X10" s="11"/>
      <c r="Y10" s="11"/>
      <c r="Z10" s="17"/>
      <c r="AA10" s="11"/>
      <c r="AB10" s="17"/>
      <c r="AC10" s="11"/>
      <c r="AD10" s="11"/>
      <c r="AE10" s="17"/>
    </row>
    <row r="11" spans="1:31" ht="14.4">
      <c r="A11" s="7">
        <v>9</v>
      </c>
      <c r="B11" s="8" t="s">
        <v>40</v>
      </c>
      <c r="C11" s="8" t="s">
        <v>41</v>
      </c>
      <c r="D11" s="18">
        <v>20</v>
      </c>
      <c r="E11" s="10">
        <v>91</v>
      </c>
      <c r="F11" s="11">
        <v>24</v>
      </c>
      <c r="G11" s="17">
        <v>13</v>
      </c>
      <c r="H11" s="11">
        <f t="shared" si="0"/>
        <v>72.222222222222214</v>
      </c>
      <c r="I11" s="13">
        <v>33</v>
      </c>
      <c r="J11" s="14"/>
      <c r="K11" s="19">
        <v>23</v>
      </c>
      <c r="L11" s="20">
        <v>92</v>
      </c>
      <c r="M11" s="20">
        <v>20</v>
      </c>
      <c r="N11" s="17">
        <v>21</v>
      </c>
      <c r="O11" s="11">
        <v>92</v>
      </c>
      <c r="P11" s="11">
        <v>16</v>
      </c>
      <c r="Q11" s="11"/>
      <c r="R11" s="11"/>
      <c r="S11" s="11"/>
      <c r="T11" s="17"/>
      <c r="U11" s="17">
        <v>21</v>
      </c>
      <c r="V11" s="11">
        <f t="shared" si="1"/>
        <v>77.777777777777786</v>
      </c>
      <c r="W11" s="11">
        <v>4</v>
      </c>
      <c r="X11" s="11"/>
      <c r="Y11" s="11"/>
      <c r="Z11" s="17"/>
      <c r="AA11" s="11"/>
      <c r="AB11" s="17"/>
      <c r="AC11" s="11"/>
      <c r="AD11" s="11"/>
      <c r="AE11" s="17"/>
    </row>
    <row r="12" spans="1:31" ht="14.4">
      <c r="A12" s="7">
        <v>10</v>
      </c>
      <c r="B12" s="8" t="s">
        <v>42</v>
      </c>
      <c r="C12" s="8" t="s">
        <v>43</v>
      </c>
      <c r="D12" s="18">
        <v>18</v>
      </c>
      <c r="E12" s="10">
        <v>82</v>
      </c>
      <c r="F12" s="11">
        <v>14</v>
      </c>
      <c r="G12" s="17">
        <v>10</v>
      </c>
      <c r="H12" s="11">
        <f t="shared" si="0"/>
        <v>55.555555555555557</v>
      </c>
      <c r="I12" s="13">
        <v>23</v>
      </c>
      <c r="J12" s="14">
        <v>6</v>
      </c>
      <c r="K12" s="19">
        <v>21</v>
      </c>
      <c r="L12" s="20">
        <v>84</v>
      </c>
      <c r="M12" s="20" t="s">
        <v>44</v>
      </c>
      <c r="N12" s="17">
        <v>20</v>
      </c>
      <c r="O12" s="11">
        <v>87</v>
      </c>
      <c r="P12" s="11" t="s">
        <v>44</v>
      </c>
      <c r="Q12" s="11"/>
      <c r="R12" s="11"/>
      <c r="S12" s="11"/>
      <c r="T12" s="17"/>
      <c r="U12" s="17">
        <v>20</v>
      </c>
      <c r="V12" s="11">
        <f t="shared" si="1"/>
        <v>74.074074074074076</v>
      </c>
      <c r="W12" s="11" t="s">
        <v>44</v>
      </c>
      <c r="X12" s="11"/>
      <c r="Y12" s="11"/>
      <c r="Z12" s="17"/>
      <c r="AA12" s="11"/>
      <c r="AB12" s="17"/>
      <c r="AC12" s="11"/>
      <c r="AD12" s="11"/>
      <c r="AE12" s="17"/>
    </row>
    <row r="13" spans="1:31" ht="14.4">
      <c r="A13" s="7">
        <v>11</v>
      </c>
      <c r="B13" s="8" t="s">
        <v>45</v>
      </c>
      <c r="C13" s="8" t="s">
        <v>46</v>
      </c>
      <c r="D13" s="18">
        <v>21</v>
      </c>
      <c r="E13" s="10">
        <v>96</v>
      </c>
      <c r="F13" s="11">
        <v>29</v>
      </c>
      <c r="G13" s="17">
        <v>13</v>
      </c>
      <c r="H13" s="11">
        <f t="shared" si="0"/>
        <v>72.222222222222214</v>
      </c>
      <c r="I13" s="13">
        <v>32</v>
      </c>
      <c r="J13" s="14">
        <v>8</v>
      </c>
      <c r="K13" s="19">
        <v>21</v>
      </c>
      <c r="L13" s="20">
        <v>84</v>
      </c>
      <c r="M13" s="20">
        <v>16</v>
      </c>
      <c r="N13" s="17">
        <v>20</v>
      </c>
      <c r="O13" s="11">
        <v>87</v>
      </c>
      <c r="P13" s="11">
        <v>32</v>
      </c>
      <c r="Q13" s="11"/>
      <c r="R13" s="11"/>
      <c r="S13" s="11"/>
      <c r="T13" s="17"/>
      <c r="U13" s="17">
        <v>24</v>
      </c>
      <c r="V13" s="11">
        <f t="shared" si="1"/>
        <v>88.888888888888886</v>
      </c>
      <c r="W13" s="11">
        <v>17</v>
      </c>
      <c r="X13" s="11"/>
      <c r="Y13" s="11"/>
      <c r="Z13" s="17"/>
      <c r="AA13" s="11"/>
      <c r="AB13" s="17"/>
      <c r="AC13" s="11"/>
      <c r="AD13" s="11"/>
      <c r="AE13" s="17"/>
    </row>
    <row r="14" spans="1:31" ht="14.4">
      <c r="A14" s="7">
        <v>12</v>
      </c>
      <c r="B14" s="8" t="s">
        <v>47</v>
      </c>
      <c r="C14" s="8" t="s">
        <v>48</v>
      </c>
      <c r="D14" s="18">
        <v>19</v>
      </c>
      <c r="E14" s="10">
        <v>87</v>
      </c>
      <c r="F14" s="11">
        <v>37</v>
      </c>
      <c r="G14" s="17">
        <v>11</v>
      </c>
      <c r="H14" s="11">
        <f t="shared" si="0"/>
        <v>61.111111111111114</v>
      </c>
      <c r="I14" s="13">
        <v>16</v>
      </c>
      <c r="J14" s="14">
        <v>7</v>
      </c>
      <c r="K14" s="19">
        <v>19</v>
      </c>
      <c r="L14" s="20">
        <v>76</v>
      </c>
      <c r="M14" s="20">
        <v>13</v>
      </c>
      <c r="N14" s="17">
        <v>20</v>
      </c>
      <c r="O14" s="11">
        <v>87</v>
      </c>
      <c r="P14" s="11">
        <v>22</v>
      </c>
      <c r="Q14" s="11"/>
      <c r="R14" s="11"/>
      <c r="S14" s="11"/>
      <c r="T14" s="17"/>
      <c r="U14" s="17">
        <v>22</v>
      </c>
      <c r="V14" s="11">
        <f t="shared" si="1"/>
        <v>81.481481481481481</v>
      </c>
      <c r="W14" s="11">
        <v>6</v>
      </c>
      <c r="X14" s="11"/>
      <c r="Y14" s="11"/>
      <c r="Z14" s="17"/>
      <c r="AA14" s="11"/>
      <c r="AB14" s="17"/>
      <c r="AC14" s="11"/>
      <c r="AD14" s="11"/>
      <c r="AE14" s="17"/>
    </row>
    <row r="15" spans="1:31" ht="14.4">
      <c r="A15" s="7">
        <v>13</v>
      </c>
      <c r="B15" s="8" t="s">
        <v>49</v>
      </c>
      <c r="C15" s="8" t="s">
        <v>50</v>
      </c>
      <c r="D15" s="18">
        <v>22</v>
      </c>
      <c r="E15" s="10">
        <v>100</v>
      </c>
      <c r="F15" s="11">
        <v>50</v>
      </c>
      <c r="G15" s="17">
        <v>14</v>
      </c>
      <c r="H15" s="11">
        <f t="shared" si="0"/>
        <v>77.777777777777786</v>
      </c>
      <c r="I15" s="13">
        <v>30</v>
      </c>
      <c r="J15" s="14">
        <v>7</v>
      </c>
      <c r="K15" s="19">
        <v>21</v>
      </c>
      <c r="L15" s="20">
        <v>84</v>
      </c>
      <c r="M15" s="20">
        <v>34</v>
      </c>
      <c r="N15" s="17">
        <v>22</v>
      </c>
      <c r="O15" s="11">
        <v>96</v>
      </c>
      <c r="P15" s="11">
        <v>37</v>
      </c>
      <c r="Q15" s="11"/>
      <c r="R15" s="11"/>
      <c r="S15" s="11"/>
      <c r="T15" s="17"/>
      <c r="U15" s="17">
        <v>26</v>
      </c>
      <c r="V15" s="11">
        <f t="shared" si="1"/>
        <v>96.296296296296291</v>
      </c>
      <c r="W15" s="11">
        <v>30</v>
      </c>
      <c r="X15" s="11"/>
      <c r="Y15" s="11"/>
      <c r="Z15" s="17"/>
      <c r="AA15" s="11"/>
      <c r="AB15" s="17"/>
      <c r="AC15" s="11"/>
      <c r="AD15" s="11"/>
      <c r="AE15" s="17"/>
    </row>
    <row r="16" spans="1:31" ht="14.4">
      <c r="A16" s="7">
        <v>14</v>
      </c>
      <c r="B16" s="8" t="s">
        <v>51</v>
      </c>
      <c r="C16" s="8" t="s">
        <v>52</v>
      </c>
      <c r="D16" s="18">
        <v>20</v>
      </c>
      <c r="E16" s="10">
        <v>91</v>
      </c>
      <c r="F16" s="11">
        <v>36</v>
      </c>
      <c r="G16" s="17">
        <v>11</v>
      </c>
      <c r="H16" s="11">
        <f t="shared" si="0"/>
        <v>61.111111111111114</v>
      </c>
      <c r="I16" s="13">
        <v>31</v>
      </c>
      <c r="J16" s="14">
        <v>8</v>
      </c>
      <c r="K16" s="19">
        <v>17</v>
      </c>
      <c r="L16" s="20">
        <v>68</v>
      </c>
      <c r="M16" s="20">
        <v>13</v>
      </c>
      <c r="N16" s="17">
        <v>21</v>
      </c>
      <c r="O16" s="11">
        <v>92</v>
      </c>
      <c r="P16" s="11">
        <v>25</v>
      </c>
      <c r="Q16" s="11"/>
      <c r="R16" s="11"/>
      <c r="S16" s="11"/>
      <c r="T16" s="17"/>
      <c r="U16" s="17">
        <v>23</v>
      </c>
      <c r="V16" s="11">
        <f t="shared" si="1"/>
        <v>85.18518518518519</v>
      </c>
      <c r="W16" s="11">
        <v>10</v>
      </c>
      <c r="X16" s="11"/>
      <c r="Y16" s="11"/>
      <c r="Z16" s="17"/>
      <c r="AA16" s="11"/>
      <c r="AB16" s="17"/>
      <c r="AC16" s="11"/>
      <c r="AD16" s="11"/>
      <c r="AE16" s="17"/>
    </row>
    <row r="17" spans="1:31" ht="14.4">
      <c r="A17" s="7">
        <v>15</v>
      </c>
      <c r="B17" s="8" t="s">
        <v>53</v>
      </c>
      <c r="C17" s="8" t="s">
        <v>54</v>
      </c>
      <c r="D17" s="18">
        <v>22</v>
      </c>
      <c r="E17" s="10">
        <v>100</v>
      </c>
      <c r="F17" s="11">
        <v>31</v>
      </c>
      <c r="G17" s="17">
        <v>15</v>
      </c>
      <c r="H17" s="11">
        <f t="shared" si="0"/>
        <v>83.333333333333343</v>
      </c>
      <c r="I17" s="13">
        <v>30</v>
      </c>
      <c r="J17" s="14">
        <v>7</v>
      </c>
      <c r="K17" s="19">
        <v>24</v>
      </c>
      <c r="L17" s="20">
        <v>96</v>
      </c>
      <c r="M17" s="20">
        <v>31</v>
      </c>
      <c r="N17" s="17">
        <v>21</v>
      </c>
      <c r="O17" s="11">
        <v>92</v>
      </c>
      <c r="P17" s="11">
        <v>28</v>
      </c>
      <c r="Q17" s="11"/>
      <c r="R17" s="11"/>
      <c r="S17" s="11"/>
      <c r="T17" s="17"/>
      <c r="U17" s="17">
        <v>23</v>
      </c>
      <c r="V17" s="11">
        <f t="shared" si="1"/>
        <v>85.18518518518519</v>
      </c>
      <c r="W17" s="11">
        <v>27</v>
      </c>
      <c r="X17" s="11"/>
      <c r="Y17" s="11"/>
      <c r="Z17" s="17"/>
      <c r="AA17" s="11"/>
      <c r="AB17" s="17"/>
      <c r="AC17" s="11"/>
      <c r="AD17" s="11"/>
      <c r="AE17" s="17"/>
    </row>
    <row r="18" spans="1:31" ht="14.4">
      <c r="A18" s="7">
        <v>16</v>
      </c>
      <c r="B18" s="8" t="s">
        <v>55</v>
      </c>
      <c r="C18" s="8" t="s">
        <v>56</v>
      </c>
      <c r="D18" s="18">
        <v>20</v>
      </c>
      <c r="E18" s="10">
        <v>91</v>
      </c>
      <c r="F18" s="11" t="s">
        <v>57</v>
      </c>
      <c r="G18" s="17">
        <v>8</v>
      </c>
      <c r="H18" s="11">
        <f t="shared" si="0"/>
        <v>44.444444444444443</v>
      </c>
      <c r="I18" s="13">
        <v>0</v>
      </c>
      <c r="J18" s="14"/>
      <c r="K18" s="19">
        <v>22</v>
      </c>
      <c r="L18" s="20">
        <v>88</v>
      </c>
      <c r="M18" s="20" t="s">
        <v>44</v>
      </c>
      <c r="N18" s="17">
        <v>18</v>
      </c>
      <c r="O18" s="11">
        <v>79</v>
      </c>
      <c r="P18" s="11" t="s">
        <v>44</v>
      </c>
      <c r="Q18" s="11"/>
      <c r="R18" s="11"/>
      <c r="S18" s="11"/>
      <c r="T18" s="17"/>
      <c r="U18" s="17">
        <v>20</v>
      </c>
      <c r="V18" s="11">
        <f t="shared" si="1"/>
        <v>74.074074074074076</v>
      </c>
      <c r="W18" s="11" t="s">
        <v>44</v>
      </c>
      <c r="X18" s="11"/>
      <c r="Y18" s="11"/>
      <c r="Z18" s="17"/>
      <c r="AA18" s="11"/>
      <c r="AB18" s="17"/>
      <c r="AC18" s="11"/>
      <c r="AD18" s="11"/>
      <c r="AE18" s="17"/>
    </row>
    <row r="19" spans="1:31" ht="14.4">
      <c r="A19" s="7">
        <v>17</v>
      </c>
      <c r="B19" s="8" t="s">
        <v>58</v>
      </c>
      <c r="C19" s="8" t="s">
        <v>59</v>
      </c>
      <c r="D19" s="18">
        <v>20</v>
      </c>
      <c r="E19" s="10">
        <v>91</v>
      </c>
      <c r="F19" s="11">
        <v>36</v>
      </c>
      <c r="G19" s="17">
        <v>16</v>
      </c>
      <c r="H19" s="11">
        <f t="shared" si="0"/>
        <v>88.888888888888886</v>
      </c>
      <c r="I19" s="13">
        <v>37</v>
      </c>
      <c r="J19" s="14">
        <v>6</v>
      </c>
      <c r="K19" s="19">
        <v>18</v>
      </c>
      <c r="L19" s="20">
        <v>72</v>
      </c>
      <c r="M19" s="20">
        <v>24</v>
      </c>
      <c r="N19" s="17">
        <v>22</v>
      </c>
      <c r="O19" s="11">
        <v>96</v>
      </c>
      <c r="P19" s="11">
        <v>33</v>
      </c>
      <c r="Q19" s="11"/>
      <c r="R19" s="11"/>
      <c r="S19" s="11"/>
      <c r="T19" s="17"/>
      <c r="U19" s="17">
        <v>23</v>
      </c>
      <c r="V19" s="11">
        <f t="shared" si="1"/>
        <v>85.18518518518519</v>
      </c>
      <c r="W19" s="11">
        <v>12</v>
      </c>
      <c r="X19" s="11"/>
      <c r="Y19" s="11"/>
      <c r="Z19" s="17"/>
      <c r="AA19" s="11"/>
      <c r="AB19" s="17"/>
      <c r="AC19" s="11"/>
      <c r="AD19" s="11"/>
      <c r="AE19" s="17"/>
    </row>
    <row r="20" spans="1:31" ht="14.4">
      <c r="A20" s="7">
        <v>18</v>
      </c>
      <c r="B20" s="8" t="s">
        <v>60</v>
      </c>
      <c r="C20" s="8" t="s">
        <v>61</v>
      </c>
      <c r="D20" s="18">
        <v>17</v>
      </c>
      <c r="E20" s="10">
        <v>78</v>
      </c>
      <c r="F20" s="11">
        <v>0</v>
      </c>
      <c r="G20" s="17">
        <v>17</v>
      </c>
      <c r="H20" s="11">
        <f t="shared" si="0"/>
        <v>94.444444444444443</v>
      </c>
      <c r="I20" s="13">
        <v>9</v>
      </c>
      <c r="J20" s="14"/>
      <c r="K20" s="19">
        <v>20</v>
      </c>
      <c r="L20" s="20">
        <v>80</v>
      </c>
      <c r="M20" s="20">
        <v>3</v>
      </c>
      <c r="N20" s="17">
        <v>17</v>
      </c>
      <c r="O20" s="11">
        <v>74</v>
      </c>
      <c r="P20" s="11">
        <v>11</v>
      </c>
      <c r="Q20" s="11"/>
      <c r="R20" s="11"/>
      <c r="S20" s="11"/>
      <c r="T20" s="17"/>
      <c r="U20" s="17">
        <v>19</v>
      </c>
      <c r="V20" s="11">
        <f t="shared" si="1"/>
        <v>70.370370370370367</v>
      </c>
      <c r="W20" s="11">
        <v>7</v>
      </c>
      <c r="X20" s="11"/>
      <c r="Y20" s="11"/>
      <c r="Z20" s="17"/>
      <c r="AA20" s="11"/>
      <c r="AB20" s="17"/>
      <c r="AC20" s="11"/>
      <c r="AD20" s="11"/>
      <c r="AE20" s="17"/>
    </row>
    <row r="21" spans="1:31" ht="15.75" customHeight="1">
      <c r="A21" s="7">
        <v>19</v>
      </c>
      <c r="B21" s="8" t="s">
        <v>62</v>
      </c>
      <c r="C21" s="8" t="s">
        <v>63</v>
      </c>
      <c r="D21" s="18">
        <v>19</v>
      </c>
      <c r="E21" s="10">
        <v>87</v>
      </c>
      <c r="F21" s="11">
        <v>46</v>
      </c>
      <c r="G21" s="17">
        <v>16</v>
      </c>
      <c r="H21" s="11">
        <f t="shared" si="0"/>
        <v>88.888888888888886</v>
      </c>
      <c r="I21" s="13">
        <v>43</v>
      </c>
      <c r="J21" s="14">
        <v>8</v>
      </c>
      <c r="K21" s="19">
        <v>24</v>
      </c>
      <c r="L21" s="20">
        <v>96</v>
      </c>
      <c r="M21" s="20">
        <v>41</v>
      </c>
      <c r="N21" s="17">
        <v>20</v>
      </c>
      <c r="O21" s="11">
        <v>87</v>
      </c>
      <c r="P21" s="11">
        <v>46</v>
      </c>
      <c r="Q21" s="11"/>
      <c r="R21" s="11"/>
      <c r="S21" s="11"/>
      <c r="T21" s="17"/>
      <c r="U21" s="17">
        <v>23</v>
      </c>
      <c r="V21" s="11">
        <f t="shared" si="1"/>
        <v>85.18518518518519</v>
      </c>
      <c r="W21" s="11">
        <v>36</v>
      </c>
      <c r="X21" s="11"/>
      <c r="Y21" s="11"/>
      <c r="Z21" s="17"/>
      <c r="AA21" s="11"/>
      <c r="AB21" s="17"/>
      <c r="AC21" s="11"/>
      <c r="AD21" s="11"/>
      <c r="AE21" s="17"/>
    </row>
    <row r="22" spans="1:31" ht="15.75" customHeight="1">
      <c r="A22" s="7">
        <v>20</v>
      </c>
      <c r="B22" s="8" t="s">
        <v>64</v>
      </c>
      <c r="C22" s="8" t="s">
        <v>65</v>
      </c>
      <c r="D22" s="18">
        <v>18</v>
      </c>
      <c r="E22" s="10">
        <v>82</v>
      </c>
      <c r="F22" s="11">
        <v>21</v>
      </c>
      <c r="G22" s="17">
        <v>9</v>
      </c>
      <c r="H22" s="11">
        <f t="shared" si="0"/>
        <v>50</v>
      </c>
      <c r="I22" s="13">
        <v>32</v>
      </c>
      <c r="J22" s="14">
        <v>5</v>
      </c>
      <c r="K22" s="19">
        <v>19</v>
      </c>
      <c r="L22" s="20">
        <v>76</v>
      </c>
      <c r="M22" s="20">
        <v>45</v>
      </c>
      <c r="N22" s="17">
        <v>17</v>
      </c>
      <c r="O22" s="11">
        <v>74</v>
      </c>
      <c r="P22" s="11">
        <v>26</v>
      </c>
      <c r="Q22" s="11"/>
      <c r="R22" s="11"/>
      <c r="S22" s="11"/>
      <c r="T22" s="17"/>
      <c r="U22" s="17">
        <v>21</v>
      </c>
      <c r="V22" s="11">
        <f t="shared" si="1"/>
        <v>77.777777777777786</v>
      </c>
      <c r="W22" s="11">
        <v>13</v>
      </c>
      <c r="X22" s="11"/>
      <c r="Y22" s="11"/>
      <c r="Z22" s="17"/>
      <c r="AA22" s="11"/>
      <c r="AB22" s="17"/>
      <c r="AC22" s="11"/>
      <c r="AD22" s="11"/>
      <c r="AE22" s="17"/>
    </row>
    <row r="23" spans="1:31" ht="15.75" customHeight="1">
      <c r="A23" s="7">
        <v>21</v>
      </c>
      <c r="B23" s="8" t="s">
        <v>66</v>
      </c>
      <c r="C23" s="8" t="s">
        <v>67</v>
      </c>
      <c r="D23" s="18">
        <v>20</v>
      </c>
      <c r="E23" s="10">
        <v>91</v>
      </c>
      <c r="F23" s="11">
        <v>13</v>
      </c>
      <c r="G23" s="17">
        <v>12</v>
      </c>
      <c r="H23" s="11">
        <f t="shared" si="0"/>
        <v>66.666666666666657</v>
      </c>
      <c r="I23" s="13">
        <v>28</v>
      </c>
      <c r="J23" s="14">
        <v>8</v>
      </c>
      <c r="K23" s="19">
        <v>19</v>
      </c>
      <c r="L23" s="20">
        <v>76</v>
      </c>
      <c r="M23" s="20">
        <v>6</v>
      </c>
      <c r="N23" s="17">
        <v>22</v>
      </c>
      <c r="O23" s="11">
        <v>96</v>
      </c>
      <c r="P23" s="11">
        <v>16</v>
      </c>
      <c r="Q23" s="11"/>
      <c r="R23" s="11"/>
      <c r="S23" s="11"/>
      <c r="T23" s="17"/>
      <c r="U23" s="17">
        <v>24</v>
      </c>
      <c r="V23" s="11">
        <f t="shared" si="1"/>
        <v>88.888888888888886</v>
      </c>
      <c r="W23" s="11">
        <v>9</v>
      </c>
      <c r="X23" s="11"/>
      <c r="Y23" s="11"/>
      <c r="Z23" s="17"/>
      <c r="AA23" s="11"/>
      <c r="AB23" s="17"/>
      <c r="AC23" s="11"/>
      <c r="AD23" s="11"/>
      <c r="AE23" s="17"/>
    </row>
    <row r="24" spans="1:31" ht="15.75" customHeight="1">
      <c r="A24" s="7">
        <v>22</v>
      </c>
      <c r="B24" s="8" t="s">
        <v>68</v>
      </c>
      <c r="C24" s="8" t="s">
        <v>69</v>
      </c>
      <c r="D24" s="18">
        <v>21</v>
      </c>
      <c r="E24" s="10">
        <v>96</v>
      </c>
      <c r="F24" s="11">
        <v>36</v>
      </c>
      <c r="G24" s="17">
        <v>15</v>
      </c>
      <c r="H24" s="11">
        <f t="shared" si="0"/>
        <v>83.333333333333343</v>
      </c>
      <c r="I24" s="13">
        <v>45</v>
      </c>
      <c r="J24" s="14">
        <v>8</v>
      </c>
      <c r="K24" s="19">
        <v>22</v>
      </c>
      <c r="L24" s="20">
        <v>88</v>
      </c>
      <c r="M24" s="20">
        <v>27</v>
      </c>
      <c r="N24" s="17">
        <v>22</v>
      </c>
      <c r="O24" s="11">
        <v>96</v>
      </c>
      <c r="P24" s="11">
        <v>30</v>
      </c>
      <c r="Q24" s="11"/>
      <c r="R24" s="11"/>
      <c r="S24" s="11"/>
      <c r="T24" s="17"/>
      <c r="U24" s="17">
        <v>24</v>
      </c>
      <c r="V24" s="11">
        <f t="shared" si="1"/>
        <v>88.888888888888886</v>
      </c>
      <c r="W24" s="11">
        <v>18</v>
      </c>
      <c r="X24" s="11"/>
      <c r="Y24" s="11"/>
      <c r="Z24" s="17"/>
      <c r="AA24" s="11"/>
      <c r="AB24" s="17"/>
      <c r="AC24" s="11"/>
      <c r="AD24" s="11"/>
      <c r="AE24" s="17"/>
    </row>
    <row r="25" spans="1:31" ht="15.75" customHeight="1">
      <c r="A25" s="7">
        <v>23</v>
      </c>
      <c r="B25" s="8" t="s">
        <v>70</v>
      </c>
      <c r="C25" s="8" t="s">
        <v>71</v>
      </c>
      <c r="D25" s="18">
        <v>21</v>
      </c>
      <c r="E25" s="10">
        <v>96</v>
      </c>
      <c r="F25" s="11">
        <v>48</v>
      </c>
      <c r="G25" s="17">
        <v>14</v>
      </c>
      <c r="H25" s="11">
        <f t="shared" si="0"/>
        <v>77.777777777777786</v>
      </c>
      <c r="I25" s="13">
        <v>42</v>
      </c>
      <c r="J25" s="14">
        <v>9</v>
      </c>
      <c r="K25" s="19">
        <v>22</v>
      </c>
      <c r="L25" s="20">
        <v>88</v>
      </c>
      <c r="M25" s="20">
        <v>30</v>
      </c>
      <c r="N25" s="17">
        <v>22</v>
      </c>
      <c r="O25" s="11">
        <v>96</v>
      </c>
      <c r="P25" s="11">
        <v>43</v>
      </c>
      <c r="Q25" s="11"/>
      <c r="R25" s="11"/>
      <c r="S25" s="11"/>
      <c r="T25" s="17"/>
      <c r="U25" s="17">
        <v>26</v>
      </c>
      <c r="V25" s="11">
        <f t="shared" si="1"/>
        <v>96.296296296296291</v>
      </c>
      <c r="W25" s="11">
        <v>28</v>
      </c>
      <c r="X25" s="11"/>
      <c r="Y25" s="11"/>
      <c r="Z25" s="17"/>
      <c r="AA25" s="11"/>
      <c r="AB25" s="17"/>
      <c r="AC25" s="11"/>
      <c r="AD25" s="11"/>
      <c r="AE25" s="17"/>
    </row>
    <row r="26" spans="1:31" ht="15.75" customHeight="1">
      <c r="A26" s="7">
        <v>24</v>
      </c>
      <c r="B26" s="8" t="s">
        <v>72</v>
      </c>
      <c r="C26" s="8" t="s">
        <v>73</v>
      </c>
      <c r="D26" s="18">
        <v>18</v>
      </c>
      <c r="E26" s="10">
        <v>82</v>
      </c>
      <c r="F26" s="11">
        <v>36</v>
      </c>
      <c r="G26" s="17">
        <v>11</v>
      </c>
      <c r="H26" s="11">
        <f t="shared" si="0"/>
        <v>61.111111111111114</v>
      </c>
      <c r="I26" s="13">
        <v>37</v>
      </c>
      <c r="J26" s="14">
        <v>7</v>
      </c>
      <c r="K26" s="19">
        <v>20</v>
      </c>
      <c r="L26" s="20">
        <v>80</v>
      </c>
      <c r="M26" s="20">
        <v>12</v>
      </c>
      <c r="N26" s="17">
        <v>22</v>
      </c>
      <c r="O26" s="11">
        <v>96</v>
      </c>
      <c r="P26" s="11">
        <v>28</v>
      </c>
      <c r="Q26" s="11"/>
      <c r="R26" s="11"/>
      <c r="S26" s="11"/>
      <c r="T26" s="17"/>
      <c r="U26" s="17">
        <v>23</v>
      </c>
      <c r="V26" s="11">
        <f t="shared" si="1"/>
        <v>85.18518518518519</v>
      </c>
      <c r="W26" s="11">
        <v>20</v>
      </c>
      <c r="X26" s="11"/>
      <c r="Y26" s="11"/>
      <c r="Z26" s="17"/>
      <c r="AA26" s="11"/>
      <c r="AB26" s="17"/>
      <c r="AC26" s="11"/>
      <c r="AD26" s="11"/>
      <c r="AE26" s="17"/>
    </row>
    <row r="27" spans="1:31" ht="15.75" customHeight="1">
      <c r="A27" s="7">
        <v>25</v>
      </c>
      <c r="B27" s="8" t="s">
        <v>74</v>
      </c>
      <c r="C27" s="8" t="s">
        <v>75</v>
      </c>
      <c r="D27" s="18">
        <v>22</v>
      </c>
      <c r="E27" s="10">
        <v>100</v>
      </c>
      <c r="F27" s="11">
        <v>47</v>
      </c>
      <c r="G27" s="17">
        <v>15</v>
      </c>
      <c r="H27" s="11">
        <f t="shared" si="0"/>
        <v>83.333333333333343</v>
      </c>
      <c r="I27" s="13">
        <v>50</v>
      </c>
      <c r="J27" s="14">
        <v>9</v>
      </c>
      <c r="K27" s="19">
        <v>24</v>
      </c>
      <c r="L27" s="20">
        <v>96</v>
      </c>
      <c r="M27" s="20">
        <v>33</v>
      </c>
      <c r="N27" s="17">
        <v>21</v>
      </c>
      <c r="O27" s="11">
        <v>92</v>
      </c>
      <c r="P27" s="11">
        <v>43</v>
      </c>
      <c r="Q27" s="11"/>
      <c r="R27" s="11"/>
      <c r="S27" s="11"/>
      <c r="T27" s="17"/>
      <c r="U27" s="17">
        <v>25</v>
      </c>
      <c r="V27" s="11">
        <f t="shared" si="1"/>
        <v>92.592592592592595</v>
      </c>
      <c r="W27" s="11">
        <v>34</v>
      </c>
      <c r="X27" s="11"/>
      <c r="Y27" s="11"/>
      <c r="Z27" s="17"/>
      <c r="AA27" s="11"/>
      <c r="AB27" s="17"/>
      <c r="AC27" s="11"/>
      <c r="AD27" s="11"/>
      <c r="AE27" s="17"/>
    </row>
    <row r="28" spans="1:31" ht="15.75" customHeight="1">
      <c r="A28" s="7">
        <v>26</v>
      </c>
      <c r="B28" s="8" t="s">
        <v>76</v>
      </c>
      <c r="C28" s="8" t="s">
        <v>77</v>
      </c>
      <c r="D28" s="18">
        <v>18</v>
      </c>
      <c r="E28" s="10">
        <v>82</v>
      </c>
      <c r="F28" s="11">
        <v>30</v>
      </c>
      <c r="G28" s="17">
        <v>11</v>
      </c>
      <c r="H28" s="11">
        <f t="shared" si="0"/>
        <v>61.111111111111114</v>
      </c>
      <c r="I28" s="13">
        <v>30</v>
      </c>
      <c r="J28" s="14">
        <v>9</v>
      </c>
      <c r="K28" s="19">
        <v>21</v>
      </c>
      <c r="L28" s="20">
        <v>84</v>
      </c>
      <c r="M28" s="20">
        <v>10</v>
      </c>
      <c r="N28" s="17">
        <v>18</v>
      </c>
      <c r="O28" s="11">
        <v>79</v>
      </c>
      <c r="P28" s="11">
        <v>24</v>
      </c>
      <c r="Q28" s="11"/>
      <c r="R28" s="11"/>
      <c r="S28" s="11"/>
      <c r="T28" s="17"/>
      <c r="U28" s="17">
        <v>24</v>
      </c>
      <c r="V28" s="11">
        <f t="shared" si="1"/>
        <v>88.888888888888886</v>
      </c>
      <c r="W28" s="11">
        <v>31</v>
      </c>
      <c r="X28" s="11"/>
      <c r="Y28" s="11"/>
      <c r="Z28" s="17"/>
      <c r="AA28" s="11"/>
      <c r="AB28" s="17"/>
      <c r="AC28" s="11"/>
      <c r="AD28" s="11"/>
      <c r="AE28" s="17"/>
    </row>
    <row r="29" spans="1:31" ht="15.75" customHeight="1">
      <c r="A29" s="7">
        <v>27</v>
      </c>
      <c r="B29" s="8" t="s">
        <v>78</v>
      </c>
      <c r="C29" s="8" t="s">
        <v>79</v>
      </c>
      <c r="D29" s="18">
        <v>21</v>
      </c>
      <c r="E29" s="10">
        <v>96</v>
      </c>
      <c r="F29" s="11">
        <v>45</v>
      </c>
      <c r="G29" s="17">
        <v>16</v>
      </c>
      <c r="H29" s="11">
        <f t="shared" si="0"/>
        <v>88.888888888888886</v>
      </c>
      <c r="I29" s="13">
        <v>42</v>
      </c>
      <c r="J29" s="14">
        <v>9</v>
      </c>
      <c r="K29" s="19">
        <v>20</v>
      </c>
      <c r="L29" s="20">
        <v>80</v>
      </c>
      <c r="M29" s="20">
        <v>13</v>
      </c>
      <c r="N29" s="17">
        <v>21</v>
      </c>
      <c r="O29" s="11">
        <v>92</v>
      </c>
      <c r="P29" s="11">
        <v>29</v>
      </c>
      <c r="Q29" s="11"/>
      <c r="R29" s="11"/>
      <c r="S29" s="11"/>
      <c r="T29" s="17"/>
      <c r="U29" s="17">
        <v>24</v>
      </c>
      <c r="V29" s="11">
        <f t="shared" si="1"/>
        <v>88.888888888888886</v>
      </c>
      <c r="W29" s="11">
        <v>14</v>
      </c>
      <c r="X29" s="11"/>
      <c r="Y29" s="11"/>
      <c r="Z29" s="17"/>
      <c r="AA29" s="11"/>
      <c r="AB29" s="17"/>
      <c r="AC29" s="11"/>
      <c r="AD29" s="11"/>
      <c r="AE29" s="17"/>
    </row>
    <row r="30" spans="1:31" ht="15.75" customHeight="1">
      <c r="A30" s="7">
        <v>28</v>
      </c>
      <c r="B30" s="8" t="s">
        <v>80</v>
      </c>
      <c r="C30" s="8" t="s">
        <v>81</v>
      </c>
      <c r="D30" s="18">
        <v>19</v>
      </c>
      <c r="E30" s="10">
        <v>87</v>
      </c>
      <c r="F30" s="11">
        <v>36</v>
      </c>
      <c r="G30" s="17">
        <v>15</v>
      </c>
      <c r="H30" s="11">
        <f t="shared" si="0"/>
        <v>83.333333333333343</v>
      </c>
      <c r="I30" s="13">
        <v>37</v>
      </c>
      <c r="J30" s="14">
        <v>6</v>
      </c>
      <c r="K30" s="19">
        <v>20</v>
      </c>
      <c r="L30" s="20">
        <v>80</v>
      </c>
      <c r="M30" s="20" t="s">
        <v>44</v>
      </c>
      <c r="N30" s="17">
        <v>19</v>
      </c>
      <c r="O30" s="11">
        <v>83</v>
      </c>
      <c r="P30" s="11"/>
      <c r="Q30" s="11"/>
      <c r="R30" s="11"/>
      <c r="S30" s="11"/>
      <c r="T30" s="17"/>
      <c r="U30" s="17">
        <v>20</v>
      </c>
      <c r="V30" s="11">
        <f t="shared" si="1"/>
        <v>74.074074074074076</v>
      </c>
      <c r="W30" s="11">
        <v>19</v>
      </c>
      <c r="X30" s="11"/>
      <c r="Y30" s="11"/>
      <c r="Z30" s="17"/>
      <c r="AA30" s="11"/>
      <c r="AB30" s="17"/>
      <c r="AC30" s="11"/>
      <c r="AD30" s="11"/>
      <c r="AE30" s="17"/>
    </row>
    <row r="31" spans="1:31" ht="15.75" customHeight="1">
      <c r="A31" s="7">
        <v>29</v>
      </c>
      <c r="B31" s="8" t="s">
        <v>82</v>
      </c>
      <c r="C31" s="8" t="s">
        <v>83</v>
      </c>
      <c r="D31" s="18">
        <v>21</v>
      </c>
      <c r="E31" s="10">
        <v>96</v>
      </c>
      <c r="F31" s="11">
        <v>20</v>
      </c>
      <c r="G31" s="17">
        <v>13</v>
      </c>
      <c r="H31" s="11">
        <f t="shared" si="0"/>
        <v>72.222222222222214</v>
      </c>
      <c r="I31" s="13">
        <v>20</v>
      </c>
      <c r="J31" s="14"/>
      <c r="K31" s="19">
        <v>23</v>
      </c>
      <c r="L31" s="20">
        <v>92</v>
      </c>
      <c r="M31" s="20">
        <v>18</v>
      </c>
      <c r="N31" s="17">
        <v>17</v>
      </c>
      <c r="O31" s="11">
        <v>74</v>
      </c>
      <c r="P31" s="11">
        <v>7</v>
      </c>
      <c r="Q31" s="11"/>
      <c r="R31" s="11"/>
      <c r="S31" s="11"/>
      <c r="T31" s="17"/>
      <c r="U31" s="17">
        <v>23</v>
      </c>
      <c r="V31" s="11">
        <f t="shared" si="1"/>
        <v>85.18518518518519</v>
      </c>
      <c r="W31" s="11">
        <v>18</v>
      </c>
      <c r="X31" s="11"/>
      <c r="Y31" s="11"/>
      <c r="Z31" s="17"/>
      <c r="AA31" s="11"/>
      <c r="AB31" s="17"/>
      <c r="AC31" s="11"/>
      <c r="AD31" s="11"/>
      <c r="AE31" s="17"/>
    </row>
    <row r="32" spans="1:31" ht="15.75" customHeight="1">
      <c r="A32" s="7">
        <v>30</v>
      </c>
      <c r="B32" s="8" t="s">
        <v>84</v>
      </c>
      <c r="C32" s="8" t="s">
        <v>85</v>
      </c>
      <c r="D32" s="18">
        <v>20</v>
      </c>
      <c r="E32" s="10">
        <v>91</v>
      </c>
      <c r="F32" s="11">
        <v>23</v>
      </c>
      <c r="G32" s="24">
        <v>13</v>
      </c>
      <c r="H32" s="11">
        <f t="shared" si="0"/>
        <v>72.222222222222214</v>
      </c>
      <c r="I32" s="13">
        <v>31</v>
      </c>
      <c r="J32" s="14">
        <v>8</v>
      </c>
      <c r="K32" s="19">
        <v>20</v>
      </c>
      <c r="L32" s="20">
        <v>80</v>
      </c>
      <c r="M32" s="20">
        <v>23</v>
      </c>
      <c r="N32" s="17">
        <v>20</v>
      </c>
      <c r="O32" s="11">
        <v>87</v>
      </c>
      <c r="P32" s="11">
        <v>26</v>
      </c>
      <c r="Q32" s="11"/>
      <c r="R32" s="11"/>
      <c r="S32" s="11"/>
      <c r="T32" s="17"/>
      <c r="U32" s="17">
        <v>23</v>
      </c>
      <c r="V32" s="11">
        <f t="shared" si="1"/>
        <v>85.18518518518519</v>
      </c>
      <c r="W32" s="11">
        <v>5</v>
      </c>
      <c r="X32" s="11"/>
      <c r="Y32" s="11"/>
      <c r="Z32" s="17"/>
      <c r="AA32" s="11"/>
      <c r="AB32" s="17"/>
      <c r="AC32" s="11"/>
      <c r="AD32" s="11"/>
      <c r="AE32" s="17"/>
    </row>
    <row r="33" spans="1:31" ht="15.75" customHeight="1">
      <c r="A33" s="7">
        <v>31</v>
      </c>
      <c r="B33" s="8" t="s">
        <v>86</v>
      </c>
      <c r="C33" s="8" t="s">
        <v>87</v>
      </c>
      <c r="D33" s="18">
        <v>18</v>
      </c>
      <c r="E33" s="10">
        <v>82</v>
      </c>
      <c r="F33" s="11">
        <v>18</v>
      </c>
      <c r="G33" s="17">
        <v>10</v>
      </c>
      <c r="H33" s="11">
        <f t="shared" si="0"/>
        <v>55.555555555555557</v>
      </c>
      <c r="I33" s="13">
        <v>0</v>
      </c>
      <c r="J33" s="14"/>
      <c r="K33" s="19">
        <v>23</v>
      </c>
      <c r="L33" s="20">
        <v>92</v>
      </c>
      <c r="M33" s="20" t="s">
        <v>44</v>
      </c>
      <c r="N33" s="17">
        <v>19</v>
      </c>
      <c r="O33" s="11">
        <v>83</v>
      </c>
      <c r="P33" s="11">
        <v>3</v>
      </c>
      <c r="Q33" s="11"/>
      <c r="R33" s="11"/>
      <c r="S33" s="11"/>
      <c r="T33" s="17"/>
      <c r="U33" s="17">
        <v>21</v>
      </c>
      <c r="V33" s="11">
        <f t="shared" si="1"/>
        <v>77.777777777777786</v>
      </c>
      <c r="W33" s="11" t="s">
        <v>44</v>
      </c>
      <c r="X33" s="11"/>
      <c r="Y33" s="11"/>
      <c r="Z33" s="17"/>
      <c r="AA33" s="11"/>
      <c r="AB33" s="17"/>
      <c r="AC33" s="11"/>
      <c r="AD33" s="11"/>
      <c r="AE33" s="17"/>
    </row>
    <row r="34" spans="1:31" ht="15.75" customHeight="1">
      <c r="A34" s="7">
        <v>32</v>
      </c>
      <c r="B34" s="8" t="s">
        <v>88</v>
      </c>
      <c r="C34" s="8" t="s">
        <v>89</v>
      </c>
      <c r="D34" s="18">
        <v>22</v>
      </c>
      <c r="E34" s="10">
        <v>100</v>
      </c>
      <c r="F34" s="11">
        <v>45</v>
      </c>
      <c r="G34" s="17">
        <v>14</v>
      </c>
      <c r="H34" s="11">
        <f t="shared" si="0"/>
        <v>77.777777777777786</v>
      </c>
      <c r="I34" s="13">
        <v>41</v>
      </c>
      <c r="J34" s="14">
        <v>6</v>
      </c>
      <c r="K34" s="19">
        <v>24</v>
      </c>
      <c r="L34" s="20">
        <v>96</v>
      </c>
      <c r="M34" s="20">
        <v>27</v>
      </c>
      <c r="N34" s="17">
        <v>21</v>
      </c>
      <c r="O34" s="11">
        <v>92</v>
      </c>
      <c r="P34" s="11">
        <v>33</v>
      </c>
      <c r="Q34" s="11"/>
      <c r="R34" s="11"/>
      <c r="S34" s="11"/>
      <c r="T34" s="17"/>
      <c r="U34" s="17">
        <v>24</v>
      </c>
      <c r="V34" s="11">
        <f t="shared" si="1"/>
        <v>88.888888888888886</v>
      </c>
      <c r="W34" s="11">
        <v>44</v>
      </c>
      <c r="X34" s="11"/>
      <c r="Y34" s="11"/>
      <c r="Z34" s="17"/>
      <c r="AA34" s="11"/>
      <c r="AB34" s="17"/>
      <c r="AC34" s="11"/>
      <c r="AD34" s="11"/>
      <c r="AE34" s="17"/>
    </row>
    <row r="35" spans="1:31" ht="15.75" customHeight="1">
      <c r="A35" s="7">
        <v>33</v>
      </c>
      <c r="B35" s="8" t="s">
        <v>90</v>
      </c>
      <c r="C35" s="8" t="s">
        <v>91</v>
      </c>
      <c r="D35" s="18">
        <v>22</v>
      </c>
      <c r="E35" s="10">
        <v>100</v>
      </c>
      <c r="F35" s="11">
        <v>22</v>
      </c>
      <c r="G35" s="17">
        <v>16</v>
      </c>
      <c r="H35" s="11">
        <f t="shared" si="0"/>
        <v>88.888888888888886</v>
      </c>
      <c r="I35" s="13">
        <v>37</v>
      </c>
      <c r="J35" s="14">
        <v>7</v>
      </c>
      <c r="K35" s="19">
        <v>25</v>
      </c>
      <c r="L35" s="20">
        <v>100</v>
      </c>
      <c r="M35" s="20">
        <v>28</v>
      </c>
      <c r="N35" s="17">
        <v>21</v>
      </c>
      <c r="O35" s="11">
        <v>92</v>
      </c>
      <c r="P35" s="11">
        <v>36</v>
      </c>
      <c r="Q35" s="11"/>
      <c r="R35" s="11"/>
      <c r="S35" s="11"/>
      <c r="T35" s="17"/>
      <c r="U35" s="17">
        <v>27</v>
      </c>
      <c r="V35" s="11">
        <f t="shared" si="1"/>
        <v>100</v>
      </c>
      <c r="W35" s="11">
        <v>33</v>
      </c>
      <c r="X35" s="11"/>
      <c r="Y35" s="11"/>
      <c r="Z35" s="17"/>
      <c r="AA35" s="11"/>
      <c r="AB35" s="17"/>
      <c r="AC35" s="11"/>
      <c r="AD35" s="11"/>
      <c r="AE35" s="17"/>
    </row>
    <row r="36" spans="1:31" ht="15.75" customHeight="1">
      <c r="A36" s="7">
        <v>34</v>
      </c>
      <c r="B36" s="8" t="s">
        <v>92</v>
      </c>
      <c r="C36" s="8" t="s">
        <v>93</v>
      </c>
      <c r="D36" s="18">
        <v>13</v>
      </c>
      <c r="E36" s="10">
        <v>60</v>
      </c>
      <c r="F36" s="11">
        <v>8</v>
      </c>
      <c r="G36" s="17">
        <v>10</v>
      </c>
      <c r="H36" s="11">
        <f t="shared" si="0"/>
        <v>55.555555555555557</v>
      </c>
      <c r="I36" s="13">
        <v>4</v>
      </c>
      <c r="J36" s="14"/>
      <c r="K36" s="19">
        <v>15</v>
      </c>
      <c r="L36" s="20">
        <v>60</v>
      </c>
      <c r="M36" s="20">
        <v>9</v>
      </c>
      <c r="N36" s="17">
        <v>16</v>
      </c>
      <c r="O36" s="11">
        <v>70</v>
      </c>
      <c r="P36" s="11">
        <v>3</v>
      </c>
      <c r="Q36" s="11"/>
      <c r="R36" s="11"/>
      <c r="S36" s="11"/>
      <c r="T36" s="17"/>
      <c r="U36" s="17">
        <v>12</v>
      </c>
      <c r="V36" s="11">
        <f t="shared" si="1"/>
        <v>44.444444444444443</v>
      </c>
      <c r="W36" s="11">
        <v>11</v>
      </c>
      <c r="X36" s="11"/>
      <c r="Y36" s="11"/>
      <c r="Z36" s="17"/>
      <c r="AA36" s="11"/>
      <c r="AB36" s="17"/>
      <c r="AC36" s="11"/>
      <c r="AD36" s="11"/>
      <c r="AE36" s="17"/>
    </row>
    <row r="37" spans="1:31" ht="15.75" customHeight="1">
      <c r="A37" s="7">
        <v>35</v>
      </c>
      <c r="B37" s="8" t="s">
        <v>94</v>
      </c>
      <c r="C37" s="8" t="s">
        <v>95</v>
      </c>
      <c r="D37" s="18">
        <v>19</v>
      </c>
      <c r="E37" s="10">
        <v>87</v>
      </c>
      <c r="F37" s="11">
        <v>21</v>
      </c>
      <c r="G37" s="17">
        <v>13</v>
      </c>
      <c r="H37" s="11">
        <f t="shared" si="0"/>
        <v>72.222222222222214</v>
      </c>
      <c r="I37" s="13">
        <v>35</v>
      </c>
      <c r="J37" s="14">
        <v>7</v>
      </c>
      <c r="K37" s="19">
        <v>24</v>
      </c>
      <c r="L37" s="20">
        <v>96</v>
      </c>
      <c r="M37" s="20">
        <v>22</v>
      </c>
      <c r="N37" s="17">
        <v>22</v>
      </c>
      <c r="O37" s="11">
        <v>96</v>
      </c>
      <c r="P37" s="11">
        <v>23</v>
      </c>
      <c r="Q37" s="11"/>
      <c r="R37" s="11"/>
      <c r="S37" s="11"/>
      <c r="T37" s="17"/>
      <c r="U37" s="17">
        <v>21</v>
      </c>
      <c r="V37" s="11">
        <f t="shared" si="1"/>
        <v>77.777777777777786</v>
      </c>
      <c r="W37" s="11">
        <v>21</v>
      </c>
      <c r="X37" s="11"/>
      <c r="Y37" s="11"/>
      <c r="Z37" s="17"/>
      <c r="AA37" s="11"/>
      <c r="AB37" s="17"/>
      <c r="AC37" s="11"/>
      <c r="AD37" s="11"/>
      <c r="AE37" s="17"/>
    </row>
    <row r="38" spans="1:31" ht="15.75" customHeight="1">
      <c r="A38" s="7">
        <v>36</v>
      </c>
      <c r="B38" s="8" t="s">
        <v>96</v>
      </c>
      <c r="C38" s="8" t="s">
        <v>97</v>
      </c>
      <c r="D38" s="18">
        <v>20</v>
      </c>
      <c r="E38" s="10">
        <v>91</v>
      </c>
      <c r="F38" s="11">
        <v>42</v>
      </c>
      <c r="G38" s="17">
        <v>12</v>
      </c>
      <c r="H38" s="11">
        <f t="shared" si="0"/>
        <v>66.666666666666657</v>
      </c>
      <c r="I38" s="13">
        <v>48</v>
      </c>
      <c r="J38" s="14">
        <v>8</v>
      </c>
      <c r="K38" s="19">
        <v>20</v>
      </c>
      <c r="L38" s="20">
        <v>80</v>
      </c>
      <c r="M38" s="20">
        <v>40</v>
      </c>
      <c r="N38" s="17">
        <v>20</v>
      </c>
      <c r="O38" s="11">
        <v>87</v>
      </c>
      <c r="P38" s="11">
        <v>40</v>
      </c>
      <c r="Q38" s="11"/>
      <c r="R38" s="11"/>
      <c r="S38" s="11"/>
      <c r="T38" s="17"/>
      <c r="U38" s="17">
        <v>23</v>
      </c>
      <c r="V38" s="11">
        <f t="shared" si="1"/>
        <v>85.18518518518519</v>
      </c>
      <c r="W38" s="11">
        <v>28</v>
      </c>
      <c r="X38" s="11"/>
      <c r="Y38" s="11"/>
      <c r="Z38" s="17"/>
      <c r="AA38" s="11"/>
      <c r="AB38" s="17"/>
      <c r="AC38" s="11"/>
      <c r="AD38" s="11"/>
      <c r="AE38" s="17"/>
    </row>
    <row r="39" spans="1:31" ht="15.75" customHeight="1">
      <c r="A39" s="7">
        <v>37</v>
      </c>
      <c r="B39" s="8" t="s">
        <v>98</v>
      </c>
      <c r="C39" s="8" t="s">
        <v>99</v>
      </c>
      <c r="D39" s="18">
        <v>19</v>
      </c>
      <c r="E39" s="10">
        <v>87</v>
      </c>
      <c r="F39" s="11">
        <v>27</v>
      </c>
      <c r="G39" s="17">
        <v>11</v>
      </c>
      <c r="H39" s="11">
        <f t="shared" si="0"/>
        <v>61.111111111111114</v>
      </c>
      <c r="I39" s="13">
        <v>28</v>
      </c>
      <c r="J39" s="14">
        <v>7</v>
      </c>
      <c r="K39" s="19">
        <v>16</v>
      </c>
      <c r="L39" s="20">
        <v>64</v>
      </c>
      <c r="M39" s="20">
        <v>17</v>
      </c>
      <c r="N39" s="17">
        <v>22</v>
      </c>
      <c r="O39" s="11">
        <v>96</v>
      </c>
      <c r="P39" s="11">
        <v>22</v>
      </c>
      <c r="Q39" s="11"/>
      <c r="R39" s="11"/>
      <c r="S39" s="11"/>
      <c r="T39" s="17"/>
      <c r="U39" s="17">
        <v>22</v>
      </c>
      <c r="V39" s="11">
        <f t="shared" si="1"/>
        <v>81.481481481481481</v>
      </c>
      <c r="W39" s="11">
        <v>14</v>
      </c>
      <c r="X39" s="11"/>
      <c r="Y39" s="11"/>
      <c r="Z39" s="17"/>
      <c r="AA39" s="11"/>
      <c r="AB39" s="17"/>
      <c r="AC39" s="11"/>
      <c r="AD39" s="11"/>
      <c r="AE39" s="17"/>
    </row>
    <row r="40" spans="1:31" ht="15.75" customHeight="1">
      <c r="A40" s="7">
        <v>38</v>
      </c>
      <c r="B40" s="8" t="s">
        <v>100</v>
      </c>
      <c r="C40" s="8" t="s">
        <v>101</v>
      </c>
      <c r="D40" s="18">
        <v>22</v>
      </c>
      <c r="E40" s="10">
        <v>100</v>
      </c>
      <c r="F40" s="11">
        <v>37</v>
      </c>
      <c r="G40" s="17">
        <v>15</v>
      </c>
      <c r="H40" s="11">
        <f t="shared" si="0"/>
        <v>83.333333333333343</v>
      </c>
      <c r="I40" s="13">
        <v>34</v>
      </c>
      <c r="J40" s="14">
        <v>9</v>
      </c>
      <c r="K40" s="19">
        <v>22</v>
      </c>
      <c r="L40" s="20">
        <v>88</v>
      </c>
      <c r="M40" s="20">
        <v>24</v>
      </c>
      <c r="N40" s="17">
        <v>22</v>
      </c>
      <c r="O40" s="11">
        <v>96</v>
      </c>
      <c r="P40" s="11">
        <v>23</v>
      </c>
      <c r="Q40" s="11"/>
      <c r="R40" s="11"/>
      <c r="S40" s="11"/>
      <c r="T40" s="17"/>
      <c r="U40" s="17">
        <v>23</v>
      </c>
      <c r="V40" s="11">
        <f t="shared" si="1"/>
        <v>85.18518518518519</v>
      </c>
      <c r="W40" s="11">
        <v>22</v>
      </c>
      <c r="X40" s="11"/>
      <c r="Y40" s="11"/>
      <c r="Z40" s="17"/>
      <c r="AA40" s="11"/>
      <c r="AB40" s="17"/>
      <c r="AC40" s="11"/>
      <c r="AD40" s="11"/>
      <c r="AE40" s="17"/>
    </row>
    <row r="41" spans="1:31" ht="15.75" customHeight="1">
      <c r="A41" s="7">
        <v>39</v>
      </c>
      <c r="B41" s="8" t="s">
        <v>102</v>
      </c>
      <c r="C41" s="8" t="s">
        <v>103</v>
      </c>
      <c r="D41" s="18">
        <v>20</v>
      </c>
      <c r="E41" s="10">
        <v>91</v>
      </c>
      <c r="F41" s="11">
        <v>40</v>
      </c>
      <c r="G41" s="17">
        <v>12</v>
      </c>
      <c r="H41" s="11">
        <f t="shared" si="0"/>
        <v>66.666666666666657</v>
      </c>
      <c r="I41" s="13">
        <v>33</v>
      </c>
      <c r="J41" s="14">
        <v>9</v>
      </c>
      <c r="K41" s="19">
        <v>20</v>
      </c>
      <c r="L41" s="20">
        <v>80</v>
      </c>
      <c r="M41" s="20">
        <v>32</v>
      </c>
      <c r="N41" s="17">
        <v>20</v>
      </c>
      <c r="O41" s="11">
        <v>87</v>
      </c>
      <c r="P41" s="11">
        <v>29</v>
      </c>
      <c r="Q41" s="11"/>
      <c r="R41" s="11"/>
      <c r="S41" s="11"/>
      <c r="T41" s="17"/>
      <c r="U41" s="17">
        <v>19</v>
      </c>
      <c r="V41" s="11">
        <f t="shared" si="1"/>
        <v>70.370370370370367</v>
      </c>
      <c r="W41" s="11">
        <v>17</v>
      </c>
      <c r="X41" s="11"/>
      <c r="Y41" s="11"/>
      <c r="Z41" s="17"/>
      <c r="AA41" s="11"/>
      <c r="AB41" s="17"/>
      <c r="AC41" s="11"/>
      <c r="AD41" s="11"/>
      <c r="AE41" s="17"/>
    </row>
    <row r="42" spans="1:31" ht="15.75" customHeight="1">
      <c r="A42" s="7">
        <v>40</v>
      </c>
      <c r="B42" s="8" t="s">
        <v>104</v>
      </c>
      <c r="C42" s="8" t="s">
        <v>105</v>
      </c>
      <c r="D42" s="18">
        <v>22</v>
      </c>
      <c r="E42" s="10">
        <v>100</v>
      </c>
      <c r="F42" s="11">
        <v>43</v>
      </c>
      <c r="G42" s="17">
        <v>17</v>
      </c>
      <c r="H42" s="11">
        <f t="shared" si="0"/>
        <v>94.444444444444443</v>
      </c>
      <c r="I42" s="13">
        <v>50</v>
      </c>
      <c r="J42" s="14"/>
      <c r="K42" s="19">
        <v>25</v>
      </c>
      <c r="L42" s="20">
        <v>100</v>
      </c>
      <c r="M42" s="20">
        <v>36</v>
      </c>
      <c r="N42" s="17">
        <v>22</v>
      </c>
      <c r="O42" s="11">
        <v>96</v>
      </c>
      <c r="P42" s="11">
        <v>33</v>
      </c>
      <c r="Q42" s="11"/>
      <c r="R42" s="11"/>
      <c r="S42" s="11"/>
      <c r="T42" s="17"/>
      <c r="U42" s="17">
        <v>25</v>
      </c>
      <c r="V42" s="11">
        <f t="shared" si="1"/>
        <v>92.592592592592595</v>
      </c>
      <c r="W42" s="11">
        <v>28</v>
      </c>
      <c r="X42" s="11"/>
      <c r="Y42" s="11"/>
      <c r="Z42" s="17"/>
      <c r="AA42" s="11"/>
      <c r="AB42" s="17"/>
      <c r="AC42" s="11"/>
      <c r="AD42" s="11"/>
      <c r="AE42" s="17"/>
    </row>
    <row r="43" spans="1:31" ht="15.75" customHeight="1">
      <c r="A43" s="7">
        <v>41</v>
      </c>
      <c r="B43" s="8" t="s">
        <v>106</v>
      </c>
      <c r="C43" s="8" t="s">
        <v>107</v>
      </c>
      <c r="D43" s="18">
        <v>18</v>
      </c>
      <c r="E43" s="10">
        <v>82</v>
      </c>
      <c r="F43" s="11">
        <v>21</v>
      </c>
      <c r="G43" s="17">
        <v>9</v>
      </c>
      <c r="H43" s="11">
        <f t="shared" si="0"/>
        <v>50</v>
      </c>
      <c r="I43" s="13">
        <v>20</v>
      </c>
      <c r="J43" s="14">
        <v>6</v>
      </c>
      <c r="K43" s="19">
        <v>16</v>
      </c>
      <c r="L43" s="20">
        <v>64</v>
      </c>
      <c r="M43" s="20">
        <v>26</v>
      </c>
      <c r="N43" s="17">
        <v>18</v>
      </c>
      <c r="O43" s="11">
        <v>79</v>
      </c>
      <c r="P43" s="11">
        <v>19</v>
      </c>
      <c r="Q43" s="11"/>
      <c r="R43" s="11"/>
      <c r="S43" s="11"/>
      <c r="T43" s="17"/>
      <c r="U43" s="17">
        <v>20</v>
      </c>
      <c r="V43" s="11">
        <f t="shared" si="1"/>
        <v>74.074074074074076</v>
      </c>
      <c r="W43" s="11">
        <v>8</v>
      </c>
      <c r="X43" s="11"/>
      <c r="Y43" s="11"/>
      <c r="Z43" s="17"/>
      <c r="AA43" s="11"/>
      <c r="AB43" s="17"/>
      <c r="AC43" s="11"/>
      <c r="AD43" s="11"/>
      <c r="AE43" s="17"/>
    </row>
    <row r="44" spans="1:31" ht="15.75" customHeight="1">
      <c r="A44" s="7">
        <v>42</v>
      </c>
      <c r="B44" s="8" t="s">
        <v>108</v>
      </c>
      <c r="C44" s="8" t="s">
        <v>109</v>
      </c>
      <c r="D44" s="18">
        <v>18</v>
      </c>
      <c r="E44" s="10">
        <v>82</v>
      </c>
      <c r="F44" s="11">
        <v>40</v>
      </c>
      <c r="G44" s="17">
        <v>7</v>
      </c>
      <c r="H44" s="11">
        <f t="shared" si="0"/>
        <v>38.888888888888893</v>
      </c>
      <c r="I44" s="13">
        <v>24</v>
      </c>
      <c r="J44" s="14">
        <v>4</v>
      </c>
      <c r="K44" s="19">
        <v>23</v>
      </c>
      <c r="L44" s="20">
        <v>92</v>
      </c>
      <c r="M44" s="20">
        <v>22</v>
      </c>
      <c r="N44" s="17">
        <v>20</v>
      </c>
      <c r="O44" s="11">
        <v>87</v>
      </c>
      <c r="P44" s="11">
        <v>39</v>
      </c>
      <c r="Q44" s="11"/>
      <c r="R44" s="11"/>
      <c r="S44" s="11"/>
      <c r="T44" s="17"/>
      <c r="U44" s="17">
        <v>23</v>
      </c>
      <c r="V44" s="11">
        <f t="shared" si="1"/>
        <v>85.18518518518519</v>
      </c>
      <c r="W44" s="11">
        <v>34</v>
      </c>
      <c r="X44" s="11"/>
      <c r="Y44" s="11"/>
      <c r="Z44" s="17"/>
      <c r="AA44" s="11"/>
      <c r="AB44" s="17"/>
      <c r="AC44" s="11"/>
      <c r="AD44" s="11"/>
      <c r="AE44" s="17"/>
    </row>
    <row r="45" spans="1:31" ht="15.75" customHeight="1">
      <c r="A45" s="7">
        <v>43</v>
      </c>
      <c r="B45" s="8" t="s">
        <v>110</v>
      </c>
      <c r="C45" s="8" t="s">
        <v>111</v>
      </c>
      <c r="D45" s="18">
        <v>22</v>
      </c>
      <c r="E45" s="10">
        <v>100</v>
      </c>
      <c r="F45" s="11">
        <v>41</v>
      </c>
      <c r="G45" s="17">
        <v>17</v>
      </c>
      <c r="H45" s="11">
        <f t="shared" si="0"/>
        <v>94.444444444444443</v>
      </c>
      <c r="I45" s="13">
        <v>50</v>
      </c>
      <c r="J45" s="14">
        <v>10</v>
      </c>
      <c r="K45" s="19">
        <v>25</v>
      </c>
      <c r="L45" s="20">
        <v>100</v>
      </c>
      <c r="M45" s="20">
        <v>32</v>
      </c>
      <c r="N45" s="17">
        <v>23</v>
      </c>
      <c r="O45" s="11">
        <v>100</v>
      </c>
      <c r="P45" s="11">
        <v>46</v>
      </c>
      <c r="Q45" s="11"/>
      <c r="R45" s="11"/>
      <c r="S45" s="11"/>
      <c r="T45" s="17"/>
      <c r="U45" s="17">
        <v>27</v>
      </c>
      <c r="V45" s="11">
        <f t="shared" si="1"/>
        <v>100</v>
      </c>
      <c r="W45" s="11">
        <v>37</v>
      </c>
      <c r="X45" s="11"/>
      <c r="Y45" s="11"/>
      <c r="Z45" s="17"/>
      <c r="AA45" s="11"/>
      <c r="AB45" s="17"/>
      <c r="AC45" s="11"/>
      <c r="AD45" s="11"/>
      <c r="AE45" s="17"/>
    </row>
    <row r="46" spans="1:31" ht="15.75" customHeight="1">
      <c r="A46" s="7">
        <v>44</v>
      </c>
      <c r="B46" s="8" t="s">
        <v>112</v>
      </c>
      <c r="C46" s="8" t="s">
        <v>113</v>
      </c>
      <c r="D46" s="18">
        <v>22</v>
      </c>
      <c r="E46" s="10">
        <v>100</v>
      </c>
      <c r="F46" s="11">
        <v>40</v>
      </c>
      <c r="G46" s="17">
        <v>17</v>
      </c>
      <c r="H46" s="11">
        <f t="shared" si="0"/>
        <v>94.444444444444443</v>
      </c>
      <c r="I46" s="13">
        <v>50</v>
      </c>
      <c r="J46" s="14">
        <v>9</v>
      </c>
      <c r="K46" s="19">
        <v>25</v>
      </c>
      <c r="L46" s="20">
        <v>100</v>
      </c>
      <c r="M46" s="20">
        <v>42</v>
      </c>
      <c r="N46" s="17">
        <v>23</v>
      </c>
      <c r="O46" s="11">
        <v>100</v>
      </c>
      <c r="P46" s="11">
        <v>35</v>
      </c>
      <c r="Q46" s="11"/>
      <c r="R46" s="11"/>
      <c r="S46" s="11"/>
      <c r="T46" s="17"/>
      <c r="U46" s="17">
        <v>27</v>
      </c>
      <c r="V46" s="11">
        <f t="shared" si="1"/>
        <v>100</v>
      </c>
      <c r="W46" s="11">
        <v>29</v>
      </c>
      <c r="X46" s="11"/>
      <c r="Y46" s="11"/>
      <c r="Z46" s="17"/>
      <c r="AA46" s="11"/>
      <c r="AB46" s="17"/>
      <c r="AC46" s="11"/>
      <c r="AD46" s="11"/>
      <c r="AE46" s="17"/>
    </row>
    <row r="47" spans="1:31" ht="15.75" customHeight="1">
      <c r="A47" s="7">
        <v>45</v>
      </c>
      <c r="B47" s="8" t="s">
        <v>114</v>
      </c>
      <c r="C47" s="8" t="s">
        <v>115</v>
      </c>
      <c r="D47" s="18">
        <v>21</v>
      </c>
      <c r="E47" s="10">
        <v>96</v>
      </c>
      <c r="F47" s="11">
        <v>32</v>
      </c>
      <c r="G47" s="17">
        <v>15</v>
      </c>
      <c r="H47" s="11">
        <f t="shared" si="0"/>
        <v>83.333333333333343</v>
      </c>
      <c r="I47" s="13">
        <v>28</v>
      </c>
      <c r="J47" s="14">
        <v>8</v>
      </c>
      <c r="K47" s="19">
        <v>23</v>
      </c>
      <c r="L47" s="20">
        <v>92</v>
      </c>
      <c r="M47" s="20">
        <v>32</v>
      </c>
      <c r="N47" s="17">
        <v>22</v>
      </c>
      <c r="O47" s="11">
        <v>96</v>
      </c>
      <c r="P47" s="11">
        <v>28</v>
      </c>
      <c r="Q47" s="11"/>
      <c r="R47" s="11"/>
      <c r="S47" s="11"/>
      <c r="T47" s="17"/>
      <c r="U47" s="17">
        <v>24</v>
      </c>
      <c r="V47" s="11">
        <f t="shared" si="1"/>
        <v>88.888888888888886</v>
      </c>
      <c r="W47" s="11">
        <v>16</v>
      </c>
      <c r="X47" s="11"/>
      <c r="Y47" s="11"/>
      <c r="Z47" s="17"/>
      <c r="AA47" s="11"/>
      <c r="AB47" s="17"/>
      <c r="AC47" s="11"/>
      <c r="AD47" s="11"/>
      <c r="AE47" s="17"/>
    </row>
    <row r="48" spans="1:31" ht="15.75" customHeight="1">
      <c r="A48" s="7">
        <v>46</v>
      </c>
      <c r="B48" s="8" t="s">
        <v>116</v>
      </c>
      <c r="C48" s="8" t="s">
        <v>117</v>
      </c>
      <c r="D48" s="18">
        <v>22</v>
      </c>
      <c r="E48" s="10">
        <v>100</v>
      </c>
      <c r="F48" s="11">
        <v>33</v>
      </c>
      <c r="G48" s="17">
        <v>17</v>
      </c>
      <c r="H48" s="11">
        <f t="shared" si="0"/>
        <v>94.444444444444443</v>
      </c>
      <c r="I48" s="13">
        <v>32</v>
      </c>
      <c r="J48" s="14">
        <v>8</v>
      </c>
      <c r="K48" s="19">
        <v>25</v>
      </c>
      <c r="L48" s="20">
        <v>100</v>
      </c>
      <c r="M48" s="20">
        <v>27</v>
      </c>
      <c r="N48" s="17">
        <v>22</v>
      </c>
      <c r="O48" s="11">
        <v>96</v>
      </c>
      <c r="P48" s="11">
        <v>35</v>
      </c>
      <c r="Q48" s="11"/>
      <c r="R48" s="11"/>
      <c r="S48" s="11"/>
      <c r="T48" s="17"/>
      <c r="U48" s="17">
        <v>25</v>
      </c>
      <c r="V48" s="11">
        <f t="shared" si="1"/>
        <v>92.592592592592595</v>
      </c>
      <c r="W48" s="11">
        <v>24</v>
      </c>
      <c r="X48" s="11"/>
      <c r="Y48" s="11"/>
      <c r="Z48" s="17"/>
      <c r="AA48" s="11"/>
      <c r="AB48" s="17"/>
      <c r="AC48" s="11"/>
      <c r="AD48" s="11"/>
      <c r="AE48" s="17"/>
    </row>
    <row r="49" spans="1:31" ht="15.75" customHeight="1">
      <c r="A49" s="7">
        <v>47</v>
      </c>
      <c r="B49" s="8" t="s">
        <v>118</v>
      </c>
      <c r="C49" s="8" t="s">
        <v>119</v>
      </c>
      <c r="D49" s="18">
        <v>20</v>
      </c>
      <c r="E49" s="10">
        <v>91</v>
      </c>
      <c r="F49" s="11">
        <v>40</v>
      </c>
      <c r="G49" s="17">
        <v>13</v>
      </c>
      <c r="H49" s="11">
        <f t="shared" si="0"/>
        <v>72.222222222222214</v>
      </c>
      <c r="I49" s="13">
        <v>29</v>
      </c>
      <c r="J49" s="14">
        <v>7</v>
      </c>
      <c r="K49" s="19">
        <v>21</v>
      </c>
      <c r="L49" s="20">
        <v>84</v>
      </c>
      <c r="M49" s="20">
        <v>27</v>
      </c>
      <c r="N49" s="17">
        <v>19</v>
      </c>
      <c r="O49" s="11">
        <v>83</v>
      </c>
      <c r="P49" s="11">
        <v>25</v>
      </c>
      <c r="Q49" s="11"/>
      <c r="R49" s="11"/>
      <c r="S49" s="11"/>
      <c r="T49" s="17"/>
      <c r="U49" s="17">
        <v>21</v>
      </c>
      <c r="V49" s="11">
        <f t="shared" si="1"/>
        <v>77.777777777777786</v>
      </c>
      <c r="W49" s="11">
        <v>18</v>
      </c>
      <c r="X49" s="11"/>
      <c r="Y49" s="11"/>
      <c r="Z49" s="17"/>
      <c r="AA49" s="11"/>
      <c r="AB49" s="17"/>
      <c r="AC49" s="11"/>
      <c r="AD49" s="11"/>
      <c r="AE49" s="17"/>
    </row>
    <row r="50" spans="1:31" ht="15.75" customHeight="1">
      <c r="A50" s="7">
        <v>48</v>
      </c>
      <c r="B50" s="8" t="s">
        <v>120</v>
      </c>
      <c r="C50" s="8" t="s">
        <v>121</v>
      </c>
      <c r="D50" s="18">
        <v>18</v>
      </c>
      <c r="E50" s="10">
        <v>82</v>
      </c>
      <c r="F50" s="11">
        <v>43</v>
      </c>
      <c r="G50" s="17">
        <v>11</v>
      </c>
      <c r="H50" s="11">
        <f t="shared" si="0"/>
        <v>61.111111111111114</v>
      </c>
      <c r="I50" s="13">
        <v>34</v>
      </c>
      <c r="J50" s="14">
        <v>7</v>
      </c>
      <c r="K50" s="19">
        <v>18</v>
      </c>
      <c r="L50" s="20">
        <v>72</v>
      </c>
      <c r="M50" s="20">
        <v>23</v>
      </c>
      <c r="N50" s="17">
        <v>20</v>
      </c>
      <c r="O50" s="11">
        <v>87</v>
      </c>
      <c r="P50" s="11">
        <v>33</v>
      </c>
      <c r="Q50" s="11"/>
      <c r="R50" s="11"/>
      <c r="S50" s="11"/>
      <c r="T50" s="17"/>
      <c r="U50" s="17">
        <v>23</v>
      </c>
      <c r="V50" s="11">
        <f t="shared" si="1"/>
        <v>85.18518518518519</v>
      </c>
      <c r="W50" s="11">
        <v>29</v>
      </c>
      <c r="X50" s="11"/>
      <c r="Y50" s="11"/>
      <c r="Z50" s="17"/>
      <c r="AA50" s="11"/>
      <c r="AB50" s="17"/>
      <c r="AC50" s="11"/>
      <c r="AD50" s="11"/>
      <c r="AE50" s="17"/>
    </row>
    <row r="51" spans="1:31" ht="15.75" customHeight="1">
      <c r="A51" s="7">
        <v>49</v>
      </c>
      <c r="B51" s="8" t="s">
        <v>122</v>
      </c>
      <c r="C51" s="8" t="s">
        <v>123</v>
      </c>
      <c r="D51" s="18">
        <v>20</v>
      </c>
      <c r="E51" s="10">
        <v>91</v>
      </c>
      <c r="F51" s="11">
        <v>35</v>
      </c>
      <c r="G51" s="17">
        <v>11</v>
      </c>
      <c r="H51" s="11">
        <f t="shared" si="0"/>
        <v>61.111111111111114</v>
      </c>
      <c r="I51" s="13">
        <v>32</v>
      </c>
      <c r="J51" s="14">
        <v>8</v>
      </c>
      <c r="K51" s="19">
        <v>21</v>
      </c>
      <c r="L51" s="20">
        <v>84</v>
      </c>
      <c r="M51" s="20">
        <v>20</v>
      </c>
      <c r="N51" s="17">
        <v>21</v>
      </c>
      <c r="O51" s="11">
        <v>92</v>
      </c>
      <c r="P51" s="11">
        <v>37</v>
      </c>
      <c r="Q51" s="11"/>
      <c r="R51" s="11"/>
      <c r="S51" s="11"/>
      <c r="T51" s="17"/>
      <c r="U51" s="17">
        <v>23</v>
      </c>
      <c r="V51" s="11">
        <f t="shared" si="1"/>
        <v>85.18518518518519</v>
      </c>
      <c r="W51" s="11">
        <v>34</v>
      </c>
      <c r="X51" s="11"/>
      <c r="Y51" s="11"/>
      <c r="Z51" s="17"/>
      <c r="AA51" s="11"/>
      <c r="AB51" s="17"/>
      <c r="AC51" s="11"/>
      <c r="AD51" s="11"/>
      <c r="AE51" s="17"/>
    </row>
    <row r="52" spans="1:31" ht="15.75" customHeight="1">
      <c r="A52" s="7">
        <v>50</v>
      </c>
      <c r="B52" s="8" t="s">
        <v>124</v>
      </c>
      <c r="C52" s="8" t="s">
        <v>125</v>
      </c>
      <c r="D52" s="18">
        <v>18</v>
      </c>
      <c r="E52" s="10">
        <v>82</v>
      </c>
      <c r="F52" s="11">
        <v>50</v>
      </c>
      <c r="G52" s="17">
        <v>12</v>
      </c>
      <c r="H52" s="11">
        <f t="shared" si="0"/>
        <v>66.666666666666657</v>
      </c>
      <c r="I52" s="13">
        <v>50</v>
      </c>
      <c r="J52" s="14">
        <v>8</v>
      </c>
      <c r="K52" s="19">
        <v>21</v>
      </c>
      <c r="L52" s="20">
        <v>84</v>
      </c>
      <c r="M52" s="20">
        <v>29</v>
      </c>
      <c r="N52" s="17">
        <v>18</v>
      </c>
      <c r="O52" s="11">
        <v>79</v>
      </c>
      <c r="P52" s="11">
        <v>42</v>
      </c>
      <c r="Q52" s="11"/>
      <c r="R52" s="11"/>
      <c r="S52" s="11"/>
      <c r="T52" s="17"/>
      <c r="U52" s="17">
        <v>23</v>
      </c>
      <c r="V52" s="11">
        <f t="shared" si="1"/>
        <v>85.18518518518519</v>
      </c>
      <c r="W52" s="11">
        <v>40</v>
      </c>
      <c r="X52" s="11"/>
      <c r="Y52" s="11"/>
      <c r="Z52" s="17"/>
      <c r="AA52" s="11"/>
      <c r="AB52" s="17"/>
      <c r="AC52" s="11"/>
      <c r="AD52" s="11"/>
      <c r="AE52" s="17"/>
    </row>
    <row r="53" spans="1:31" ht="15.75" customHeight="1">
      <c r="A53" s="7">
        <v>51</v>
      </c>
      <c r="B53" s="8" t="s">
        <v>126</v>
      </c>
      <c r="C53" s="8" t="s">
        <v>127</v>
      </c>
      <c r="D53" s="18">
        <v>12</v>
      </c>
      <c r="E53" s="10">
        <v>55</v>
      </c>
      <c r="F53" s="11">
        <v>4</v>
      </c>
      <c r="G53" s="17">
        <v>12</v>
      </c>
      <c r="H53" s="11">
        <f t="shared" si="0"/>
        <v>66.666666666666657</v>
      </c>
      <c r="I53" s="13">
        <v>16</v>
      </c>
      <c r="J53" s="14"/>
      <c r="K53" s="19">
        <v>13</v>
      </c>
      <c r="L53" s="20">
        <v>52</v>
      </c>
      <c r="M53" s="20">
        <v>11</v>
      </c>
      <c r="N53" s="17">
        <v>17</v>
      </c>
      <c r="O53" s="11">
        <v>74</v>
      </c>
      <c r="P53" s="11">
        <v>20</v>
      </c>
      <c r="Q53" s="11"/>
      <c r="R53" s="11"/>
      <c r="S53" s="11"/>
      <c r="T53" s="17"/>
      <c r="U53" s="17">
        <v>23</v>
      </c>
      <c r="V53" s="11">
        <f t="shared" si="1"/>
        <v>85.18518518518519</v>
      </c>
      <c r="W53" s="11">
        <v>5</v>
      </c>
      <c r="X53" s="11"/>
      <c r="Y53" s="11"/>
      <c r="Z53" s="17"/>
      <c r="AA53" s="11"/>
      <c r="AB53" s="17"/>
      <c r="AC53" s="11"/>
      <c r="AD53" s="11"/>
      <c r="AE53" s="17"/>
    </row>
    <row r="54" spans="1:31" ht="15.75" customHeight="1">
      <c r="A54" s="7">
        <v>52</v>
      </c>
      <c r="B54" s="8" t="s">
        <v>128</v>
      </c>
      <c r="C54" s="8" t="s">
        <v>129</v>
      </c>
      <c r="D54" s="18">
        <v>18</v>
      </c>
      <c r="E54" s="10">
        <v>82</v>
      </c>
      <c r="F54" s="11">
        <v>20</v>
      </c>
      <c r="G54" s="17">
        <v>13</v>
      </c>
      <c r="H54" s="11">
        <f t="shared" si="0"/>
        <v>72.222222222222214</v>
      </c>
      <c r="I54" s="13">
        <v>25</v>
      </c>
      <c r="J54" s="14">
        <v>5</v>
      </c>
      <c r="K54" s="19">
        <v>19</v>
      </c>
      <c r="L54" s="20">
        <v>76</v>
      </c>
      <c r="M54" s="20">
        <v>11</v>
      </c>
      <c r="N54" s="17">
        <v>22</v>
      </c>
      <c r="O54" s="11">
        <v>96</v>
      </c>
      <c r="P54" s="11">
        <v>22</v>
      </c>
      <c r="Q54" s="11"/>
      <c r="R54" s="11"/>
      <c r="S54" s="11"/>
      <c r="T54" s="17"/>
      <c r="U54" s="17">
        <v>20</v>
      </c>
      <c r="V54" s="11">
        <f t="shared" si="1"/>
        <v>74.074074074074076</v>
      </c>
      <c r="W54" s="11">
        <v>4</v>
      </c>
      <c r="X54" s="11"/>
      <c r="Y54" s="11"/>
      <c r="Z54" s="17"/>
      <c r="AA54" s="11"/>
      <c r="AB54" s="17"/>
      <c r="AC54" s="11"/>
      <c r="AD54" s="11"/>
      <c r="AE54" s="17"/>
    </row>
    <row r="55" spans="1:31" ht="15.75" customHeight="1">
      <c r="A55" s="7">
        <v>53</v>
      </c>
      <c r="B55" s="8" t="s">
        <v>130</v>
      </c>
      <c r="C55" s="8" t="s">
        <v>131</v>
      </c>
      <c r="D55" s="18">
        <v>19</v>
      </c>
      <c r="E55" s="10">
        <v>87</v>
      </c>
      <c r="F55" s="11">
        <v>44</v>
      </c>
      <c r="G55" s="17">
        <v>13</v>
      </c>
      <c r="H55" s="11">
        <f t="shared" si="0"/>
        <v>72.222222222222214</v>
      </c>
      <c r="I55" s="13">
        <v>34</v>
      </c>
      <c r="J55" s="14">
        <v>6</v>
      </c>
      <c r="K55" s="19">
        <v>23</v>
      </c>
      <c r="L55" s="20">
        <v>92</v>
      </c>
      <c r="M55" s="20">
        <v>10</v>
      </c>
      <c r="N55" s="17">
        <v>21</v>
      </c>
      <c r="O55" s="11">
        <v>92</v>
      </c>
      <c r="P55" s="11">
        <v>21</v>
      </c>
      <c r="Q55" s="11"/>
      <c r="R55" s="11"/>
      <c r="S55" s="11"/>
      <c r="T55" s="17"/>
      <c r="U55" s="17">
        <v>22</v>
      </c>
      <c r="V55" s="11">
        <f t="shared" si="1"/>
        <v>81.481481481481481</v>
      </c>
      <c r="W55" s="11">
        <v>21</v>
      </c>
      <c r="X55" s="11"/>
      <c r="Y55" s="11"/>
      <c r="Z55" s="17"/>
      <c r="AA55" s="11"/>
      <c r="AB55" s="17"/>
      <c r="AC55" s="11"/>
      <c r="AD55" s="11"/>
      <c r="AE55" s="17"/>
    </row>
    <row r="56" spans="1:31" ht="15.75" customHeight="1">
      <c r="A56" s="7">
        <v>54</v>
      </c>
      <c r="B56" s="8" t="s">
        <v>132</v>
      </c>
      <c r="C56" s="8" t="s">
        <v>133</v>
      </c>
      <c r="D56" s="18">
        <v>22</v>
      </c>
      <c r="E56" s="10">
        <v>100</v>
      </c>
      <c r="F56" s="11">
        <v>37</v>
      </c>
      <c r="G56" s="17">
        <v>15</v>
      </c>
      <c r="H56" s="11">
        <f t="shared" si="0"/>
        <v>83.333333333333343</v>
      </c>
      <c r="I56" s="13">
        <v>27</v>
      </c>
      <c r="J56" s="14">
        <v>9</v>
      </c>
      <c r="K56" s="19">
        <v>20</v>
      </c>
      <c r="L56" s="20">
        <v>80</v>
      </c>
      <c r="M56" s="20">
        <v>20</v>
      </c>
      <c r="N56" s="17">
        <v>20</v>
      </c>
      <c r="O56" s="11">
        <v>87</v>
      </c>
      <c r="P56" s="11">
        <v>31</v>
      </c>
      <c r="Q56" s="11"/>
      <c r="R56" s="11"/>
      <c r="S56" s="11"/>
      <c r="T56" s="17"/>
      <c r="U56" s="17">
        <v>21</v>
      </c>
      <c r="V56" s="11">
        <f t="shared" si="1"/>
        <v>77.777777777777786</v>
      </c>
      <c r="W56" s="11">
        <v>2</v>
      </c>
      <c r="X56" s="11"/>
      <c r="Y56" s="11"/>
      <c r="Z56" s="17"/>
      <c r="AA56" s="11"/>
      <c r="AB56" s="17"/>
      <c r="AC56" s="11"/>
      <c r="AD56" s="11"/>
      <c r="AE56" s="17"/>
    </row>
    <row r="57" spans="1:31" ht="15.75" customHeight="1">
      <c r="A57" s="7">
        <v>55</v>
      </c>
      <c r="B57" s="8" t="s">
        <v>134</v>
      </c>
      <c r="C57" s="8" t="s">
        <v>135</v>
      </c>
      <c r="D57" s="18">
        <v>18</v>
      </c>
      <c r="E57" s="10">
        <v>82</v>
      </c>
      <c r="F57" s="11">
        <v>15</v>
      </c>
      <c r="G57" s="17">
        <v>12</v>
      </c>
      <c r="H57" s="11">
        <f t="shared" si="0"/>
        <v>66.666666666666657</v>
      </c>
      <c r="I57" s="13">
        <v>19</v>
      </c>
      <c r="J57" s="14"/>
      <c r="K57" s="19">
        <v>17</v>
      </c>
      <c r="L57" s="20">
        <v>68</v>
      </c>
      <c r="M57" s="20">
        <v>16</v>
      </c>
      <c r="N57" s="17">
        <v>17</v>
      </c>
      <c r="O57" s="11">
        <v>74</v>
      </c>
      <c r="P57" s="11">
        <v>20</v>
      </c>
      <c r="Q57" s="11"/>
      <c r="R57" s="11"/>
      <c r="S57" s="11"/>
      <c r="T57" s="17"/>
      <c r="U57" s="17">
        <v>21</v>
      </c>
      <c r="V57" s="11">
        <f t="shared" si="1"/>
        <v>77.777777777777786</v>
      </c>
      <c r="W57" s="11">
        <v>6</v>
      </c>
      <c r="X57" s="11"/>
      <c r="Y57" s="11"/>
      <c r="Z57" s="17"/>
      <c r="AA57" s="11"/>
      <c r="AB57" s="17"/>
      <c r="AC57" s="11"/>
      <c r="AD57" s="11"/>
      <c r="AE57" s="17"/>
    </row>
    <row r="58" spans="1:31" ht="15.75" customHeight="1">
      <c r="A58" s="7">
        <v>56</v>
      </c>
      <c r="B58" s="8" t="s">
        <v>136</v>
      </c>
      <c r="C58" s="8" t="s">
        <v>137</v>
      </c>
      <c r="D58" s="18">
        <v>19</v>
      </c>
      <c r="E58" s="10">
        <v>87</v>
      </c>
      <c r="F58" s="11">
        <v>35</v>
      </c>
      <c r="G58" s="17">
        <v>12</v>
      </c>
      <c r="H58" s="11">
        <f t="shared" si="0"/>
        <v>66.666666666666657</v>
      </c>
      <c r="I58" s="13">
        <v>26</v>
      </c>
      <c r="J58" s="14">
        <v>7</v>
      </c>
      <c r="K58" s="19">
        <v>20</v>
      </c>
      <c r="L58" s="20">
        <v>80</v>
      </c>
      <c r="M58" s="20">
        <v>29</v>
      </c>
      <c r="N58" s="17">
        <v>21</v>
      </c>
      <c r="O58" s="11">
        <v>92</v>
      </c>
      <c r="P58" s="11">
        <v>29</v>
      </c>
      <c r="Q58" s="11"/>
      <c r="R58" s="11"/>
      <c r="S58" s="11"/>
      <c r="T58" s="17"/>
      <c r="U58" s="17">
        <v>19</v>
      </c>
      <c r="V58" s="11">
        <f t="shared" si="1"/>
        <v>70.370370370370367</v>
      </c>
      <c r="W58" s="11">
        <v>22</v>
      </c>
      <c r="X58" s="11"/>
      <c r="Y58" s="11"/>
      <c r="Z58" s="17"/>
      <c r="AA58" s="11"/>
      <c r="AB58" s="17"/>
      <c r="AC58" s="11"/>
      <c r="AD58" s="11"/>
      <c r="AE58" s="17"/>
    </row>
    <row r="59" spans="1:31" ht="15.75" customHeight="1">
      <c r="A59" s="7">
        <v>57</v>
      </c>
      <c r="B59" s="8" t="s">
        <v>138</v>
      </c>
      <c r="C59" s="8" t="s">
        <v>139</v>
      </c>
      <c r="D59" s="18">
        <v>18</v>
      </c>
      <c r="E59" s="10">
        <v>82</v>
      </c>
      <c r="F59" s="11">
        <v>22</v>
      </c>
      <c r="G59" s="17">
        <v>10</v>
      </c>
      <c r="H59" s="11">
        <f t="shared" si="0"/>
        <v>55.555555555555557</v>
      </c>
      <c r="I59" s="13">
        <v>22</v>
      </c>
      <c r="J59" s="14">
        <v>6</v>
      </c>
      <c r="K59" s="19">
        <v>22</v>
      </c>
      <c r="L59" s="20">
        <v>88</v>
      </c>
      <c r="M59" s="20">
        <v>16</v>
      </c>
      <c r="N59" s="17">
        <v>20</v>
      </c>
      <c r="O59" s="11">
        <v>87</v>
      </c>
      <c r="P59" s="11">
        <v>21</v>
      </c>
      <c r="Q59" s="11"/>
      <c r="R59" s="11"/>
      <c r="S59" s="11"/>
      <c r="T59" s="17"/>
      <c r="U59" s="17">
        <v>25</v>
      </c>
      <c r="V59" s="11">
        <f t="shared" si="1"/>
        <v>92.592592592592595</v>
      </c>
      <c r="W59" s="11">
        <v>13</v>
      </c>
      <c r="X59" s="11"/>
      <c r="Y59" s="11"/>
      <c r="Z59" s="17"/>
      <c r="AA59" s="11"/>
      <c r="AB59" s="17"/>
      <c r="AC59" s="11"/>
      <c r="AD59" s="11"/>
      <c r="AE59" s="17"/>
    </row>
    <row r="60" spans="1:31" ht="15.75" customHeight="1">
      <c r="A60" s="7">
        <v>58</v>
      </c>
      <c r="B60" s="8" t="s">
        <v>140</v>
      </c>
      <c r="C60" s="8" t="s">
        <v>141</v>
      </c>
      <c r="D60" s="18">
        <v>19</v>
      </c>
      <c r="E60" s="10">
        <v>87</v>
      </c>
      <c r="F60" s="18">
        <v>45</v>
      </c>
      <c r="G60" s="18">
        <v>13</v>
      </c>
      <c r="H60" s="11">
        <f t="shared" si="0"/>
        <v>72.222222222222214</v>
      </c>
      <c r="I60" s="13">
        <v>37</v>
      </c>
      <c r="J60" s="14">
        <v>9</v>
      </c>
      <c r="K60" s="19">
        <v>18</v>
      </c>
      <c r="L60" s="20">
        <v>72</v>
      </c>
      <c r="M60" s="20">
        <v>30</v>
      </c>
      <c r="N60" s="17">
        <v>22</v>
      </c>
      <c r="O60" s="11">
        <v>96</v>
      </c>
      <c r="P60" s="11">
        <v>39</v>
      </c>
      <c r="Q60" s="11"/>
      <c r="R60" s="11"/>
      <c r="S60" s="11"/>
      <c r="T60" s="17"/>
      <c r="U60" s="17">
        <v>23</v>
      </c>
      <c r="V60" s="11">
        <f t="shared" si="1"/>
        <v>85.18518518518519</v>
      </c>
      <c r="W60" s="11">
        <v>15</v>
      </c>
      <c r="X60" s="11"/>
      <c r="Y60" s="11"/>
      <c r="Z60" s="17"/>
      <c r="AA60" s="11"/>
      <c r="AB60" s="17"/>
      <c r="AC60" s="11"/>
      <c r="AD60" s="11"/>
      <c r="AE60" s="17"/>
    </row>
    <row r="61" spans="1:31" ht="15.75" customHeight="1">
      <c r="A61" s="7">
        <v>59</v>
      </c>
      <c r="B61" s="8" t="s">
        <v>142</v>
      </c>
      <c r="C61" s="8" t="s">
        <v>143</v>
      </c>
      <c r="D61" s="18">
        <v>22</v>
      </c>
      <c r="E61" s="10">
        <v>100</v>
      </c>
      <c r="F61" s="18">
        <v>25</v>
      </c>
      <c r="G61" s="18">
        <v>15</v>
      </c>
      <c r="H61" s="11">
        <f t="shared" si="0"/>
        <v>83.333333333333343</v>
      </c>
      <c r="I61" s="13">
        <v>30</v>
      </c>
      <c r="J61" s="14">
        <v>9</v>
      </c>
      <c r="K61" s="19">
        <v>21</v>
      </c>
      <c r="L61" s="20">
        <v>84</v>
      </c>
      <c r="M61" s="20">
        <v>12</v>
      </c>
      <c r="N61" s="17">
        <v>21</v>
      </c>
      <c r="O61" s="17">
        <v>92</v>
      </c>
      <c r="P61" s="25">
        <v>17</v>
      </c>
      <c r="Q61" s="26"/>
      <c r="R61" s="26"/>
      <c r="S61" s="26"/>
      <c r="T61" s="26"/>
      <c r="U61" s="27">
        <v>24</v>
      </c>
      <c r="V61" s="11">
        <f t="shared" si="1"/>
        <v>88.888888888888886</v>
      </c>
      <c r="W61" s="28">
        <v>10</v>
      </c>
      <c r="X61" s="26"/>
      <c r="Y61" s="26"/>
      <c r="Z61" s="2"/>
      <c r="AA61" s="2"/>
      <c r="AB61" s="2"/>
      <c r="AC61" s="2"/>
      <c r="AD61" s="2"/>
      <c r="AE61" s="2"/>
    </row>
    <row r="62" spans="1:31" ht="15.75" customHeight="1">
      <c r="A62" s="7">
        <v>60</v>
      </c>
      <c r="B62" s="8" t="s">
        <v>144</v>
      </c>
      <c r="C62" s="8" t="s">
        <v>145</v>
      </c>
      <c r="D62" s="18">
        <v>18</v>
      </c>
      <c r="E62" s="10">
        <v>82</v>
      </c>
      <c r="F62" s="18">
        <v>49</v>
      </c>
      <c r="G62" s="18">
        <v>14</v>
      </c>
      <c r="H62" s="11">
        <f t="shared" si="0"/>
        <v>77.777777777777786</v>
      </c>
      <c r="I62" s="13">
        <v>42</v>
      </c>
      <c r="J62" s="14">
        <v>8</v>
      </c>
      <c r="K62" s="19">
        <v>18</v>
      </c>
      <c r="L62" s="20">
        <v>72</v>
      </c>
      <c r="M62" s="20">
        <v>32</v>
      </c>
      <c r="N62" s="17">
        <v>20</v>
      </c>
      <c r="O62" s="17">
        <v>87</v>
      </c>
      <c r="P62" s="25">
        <v>26</v>
      </c>
      <c r="Q62" s="26"/>
      <c r="R62" s="26"/>
      <c r="S62" s="26"/>
      <c r="T62" s="26"/>
      <c r="U62" s="27">
        <v>24</v>
      </c>
      <c r="V62" s="11">
        <f t="shared" si="1"/>
        <v>88.888888888888886</v>
      </c>
      <c r="W62" s="28">
        <v>13</v>
      </c>
      <c r="X62" s="26"/>
      <c r="Y62" s="26"/>
      <c r="Z62" s="2"/>
      <c r="AA62" s="2"/>
      <c r="AB62" s="2"/>
      <c r="AC62" s="2"/>
      <c r="AD62" s="2"/>
      <c r="AE62" s="2"/>
    </row>
    <row r="63" spans="1:31" ht="15.75" customHeight="1">
      <c r="A63" s="7">
        <v>61</v>
      </c>
      <c r="B63" s="8" t="s">
        <v>146</v>
      </c>
      <c r="C63" s="8" t="s">
        <v>147</v>
      </c>
      <c r="D63" s="18">
        <v>22</v>
      </c>
      <c r="E63" s="10">
        <v>100</v>
      </c>
      <c r="F63" s="18">
        <v>27</v>
      </c>
      <c r="G63" s="18">
        <v>14</v>
      </c>
      <c r="H63" s="11">
        <f t="shared" si="0"/>
        <v>77.777777777777786</v>
      </c>
      <c r="I63" s="13">
        <v>35</v>
      </c>
      <c r="J63" s="14">
        <v>9</v>
      </c>
      <c r="K63" s="19">
        <v>20</v>
      </c>
      <c r="L63" s="20">
        <v>80</v>
      </c>
      <c r="M63" s="20">
        <v>21</v>
      </c>
      <c r="N63" s="17">
        <v>19</v>
      </c>
      <c r="O63" s="17">
        <v>83</v>
      </c>
      <c r="P63" s="25">
        <v>25</v>
      </c>
      <c r="Q63" s="26"/>
      <c r="R63" s="26"/>
      <c r="S63" s="26"/>
      <c r="T63" s="26"/>
      <c r="U63" s="27">
        <v>24</v>
      </c>
      <c r="V63" s="11">
        <f t="shared" si="1"/>
        <v>88.888888888888886</v>
      </c>
      <c r="W63" s="28">
        <v>18</v>
      </c>
      <c r="X63" s="26"/>
      <c r="Y63" s="26"/>
      <c r="Z63" s="2"/>
      <c r="AA63" s="2"/>
      <c r="AB63" s="2"/>
      <c r="AC63" s="2"/>
      <c r="AD63" s="2"/>
      <c r="AE63" s="2"/>
    </row>
    <row r="64" spans="1:31" ht="15.75" customHeight="1">
      <c r="A64" s="7">
        <v>62</v>
      </c>
      <c r="B64" s="8" t="s">
        <v>148</v>
      </c>
      <c r="C64" s="8" t="s">
        <v>149</v>
      </c>
      <c r="D64" s="18">
        <v>22</v>
      </c>
      <c r="E64" s="10">
        <v>100</v>
      </c>
      <c r="F64" s="18">
        <v>27</v>
      </c>
      <c r="G64" s="18">
        <v>17</v>
      </c>
      <c r="H64" s="11">
        <f t="shared" si="0"/>
        <v>94.444444444444443</v>
      </c>
      <c r="I64" s="13">
        <v>36</v>
      </c>
      <c r="J64" s="14">
        <v>6</v>
      </c>
      <c r="K64" s="19">
        <v>24</v>
      </c>
      <c r="L64" s="20">
        <v>96</v>
      </c>
      <c r="M64" s="20">
        <v>17</v>
      </c>
      <c r="N64" s="17">
        <v>23</v>
      </c>
      <c r="O64" s="17">
        <v>100</v>
      </c>
      <c r="P64" s="25">
        <v>27</v>
      </c>
      <c r="Q64" s="26"/>
      <c r="R64" s="26"/>
      <c r="S64" s="26"/>
      <c r="T64" s="26"/>
      <c r="U64" s="27">
        <v>27</v>
      </c>
      <c r="V64" s="11">
        <f t="shared" si="1"/>
        <v>100</v>
      </c>
      <c r="W64" s="28">
        <v>9</v>
      </c>
      <c r="X64" s="26"/>
      <c r="Y64" s="26"/>
      <c r="Z64" s="2"/>
      <c r="AA64" s="2"/>
      <c r="AB64" s="2"/>
      <c r="AC64" s="2"/>
      <c r="AD64" s="2"/>
      <c r="AE64" s="2"/>
    </row>
    <row r="65" spans="1:31" ht="15.75" customHeight="1">
      <c r="A65" s="7">
        <v>63</v>
      </c>
      <c r="B65" s="29" t="s">
        <v>150</v>
      </c>
      <c r="C65" s="29" t="s">
        <v>151</v>
      </c>
      <c r="D65" s="18"/>
      <c r="E65" s="28"/>
      <c r="F65" s="18" t="s">
        <v>57</v>
      </c>
      <c r="G65" s="18">
        <v>14</v>
      </c>
      <c r="H65" s="11">
        <f t="shared" si="0"/>
        <v>77.777777777777786</v>
      </c>
      <c r="I65" s="13">
        <v>0</v>
      </c>
      <c r="J65" s="14">
        <v>8</v>
      </c>
      <c r="K65" s="19">
        <v>15</v>
      </c>
      <c r="L65" s="20">
        <v>60</v>
      </c>
      <c r="M65" s="20" t="s">
        <v>44</v>
      </c>
      <c r="N65" s="26"/>
      <c r="O65" s="26"/>
      <c r="P65" s="26"/>
      <c r="Q65" s="26"/>
      <c r="R65" s="26"/>
      <c r="S65" s="26"/>
      <c r="T65" s="26"/>
      <c r="U65" s="27">
        <v>16</v>
      </c>
      <c r="V65" s="11">
        <f t="shared" si="1"/>
        <v>59.259259259259252</v>
      </c>
      <c r="W65" s="28" t="s">
        <v>44</v>
      </c>
      <c r="X65" s="26"/>
      <c r="Y65" s="26"/>
      <c r="Z65" s="2"/>
      <c r="AA65" s="2"/>
      <c r="AB65" s="2"/>
      <c r="AC65" s="2"/>
      <c r="AD65" s="2"/>
      <c r="AE65" s="2"/>
    </row>
    <row r="66" spans="1:31" ht="15.75" customHeight="1">
      <c r="A66" s="7">
        <v>64</v>
      </c>
      <c r="B66" s="29" t="s">
        <v>150</v>
      </c>
      <c r="C66" s="29" t="s">
        <v>152</v>
      </c>
      <c r="D66" s="28"/>
      <c r="E66" s="28"/>
      <c r="F66" s="18">
        <v>2</v>
      </c>
      <c r="G66" s="18">
        <v>12</v>
      </c>
      <c r="H66" s="11">
        <f t="shared" si="0"/>
        <v>66.666666666666657</v>
      </c>
      <c r="I66" s="13">
        <v>25</v>
      </c>
      <c r="J66" s="14"/>
      <c r="K66" s="19">
        <v>15</v>
      </c>
      <c r="L66" s="20">
        <v>60</v>
      </c>
      <c r="M66" s="20">
        <v>3</v>
      </c>
      <c r="N66" s="26"/>
      <c r="O66" s="26"/>
      <c r="P66" s="26"/>
      <c r="Q66" s="26"/>
      <c r="R66" s="26"/>
      <c r="S66" s="26"/>
      <c r="T66" s="26"/>
      <c r="U66" s="27">
        <v>13</v>
      </c>
      <c r="V66" s="11">
        <f t="shared" si="1"/>
        <v>48.148148148148145</v>
      </c>
      <c r="W66" s="28">
        <v>2</v>
      </c>
      <c r="X66" s="26"/>
      <c r="Y66" s="26"/>
      <c r="Z66" s="2"/>
      <c r="AA66" s="2"/>
      <c r="AB66" s="2"/>
      <c r="AC66" s="2"/>
      <c r="AD66" s="2"/>
      <c r="AE66" s="2"/>
    </row>
    <row r="67" spans="1:31" ht="15.75" customHeight="1">
      <c r="A67" s="7">
        <v>65</v>
      </c>
      <c r="B67" s="29" t="s">
        <v>150</v>
      </c>
      <c r="C67" s="29" t="s">
        <v>153</v>
      </c>
      <c r="D67" s="28"/>
      <c r="E67" s="28"/>
      <c r="F67" s="18" t="s">
        <v>57</v>
      </c>
      <c r="G67" s="18">
        <v>7</v>
      </c>
      <c r="H67" s="11">
        <f t="shared" si="0"/>
        <v>38.888888888888893</v>
      </c>
      <c r="I67" s="13">
        <v>0</v>
      </c>
      <c r="J67" s="14"/>
      <c r="K67" s="19">
        <v>9</v>
      </c>
      <c r="L67" s="20">
        <v>36</v>
      </c>
      <c r="M67" s="20" t="s">
        <v>44</v>
      </c>
      <c r="N67" s="26"/>
      <c r="O67" s="26"/>
      <c r="P67" s="26"/>
      <c r="Q67" s="26"/>
      <c r="R67" s="26"/>
      <c r="S67" s="26"/>
      <c r="T67" s="26"/>
      <c r="U67" s="30">
        <v>8</v>
      </c>
      <c r="V67" s="11">
        <f t="shared" si="1"/>
        <v>29.629629629629626</v>
      </c>
      <c r="W67" s="28" t="s">
        <v>44</v>
      </c>
      <c r="X67" s="26"/>
      <c r="Y67" s="26"/>
      <c r="Z67" s="2"/>
      <c r="AA67" s="2"/>
      <c r="AB67" s="2"/>
      <c r="AC67" s="2"/>
      <c r="AD67" s="2"/>
      <c r="AE67" s="2"/>
    </row>
    <row r="68" spans="1:31" ht="15.75" customHeight="1">
      <c r="D68" s="31"/>
      <c r="E68" s="31"/>
      <c r="K68" s="32"/>
      <c r="L68" s="32"/>
      <c r="M68" s="32"/>
    </row>
    <row r="69" spans="1:31" ht="15" customHeight="1">
      <c r="D69" s="31"/>
      <c r="E69" s="31"/>
    </row>
    <row r="70" spans="1:31" ht="15" customHeight="1">
      <c r="D70" s="31"/>
      <c r="E70" s="31"/>
    </row>
    <row r="71" spans="1:31" ht="15" customHeight="1">
      <c r="D71" s="31"/>
      <c r="E71" s="31"/>
    </row>
    <row r="72" spans="1:31" ht="15" customHeight="1">
      <c r="D72" s="31"/>
      <c r="E72" s="31"/>
    </row>
    <row r="73" spans="1:31" ht="15" customHeight="1">
      <c r="D73" s="31"/>
      <c r="E73" s="31"/>
    </row>
    <row r="74" spans="1:31" ht="15" customHeight="1">
      <c r="D74" s="31"/>
      <c r="E74" s="31"/>
    </row>
    <row r="75" spans="1:31" ht="15" customHeight="1">
      <c r="D75" s="31"/>
      <c r="E75" s="31"/>
    </row>
    <row r="76" spans="1:31" ht="15" customHeight="1">
      <c r="D76" s="31"/>
      <c r="E76" s="31"/>
    </row>
    <row r="77" spans="1:31" ht="15" customHeight="1">
      <c r="D77" s="31"/>
      <c r="E77" s="31"/>
    </row>
    <row r="78" spans="1:31" ht="15" customHeight="1">
      <c r="D78" s="31"/>
      <c r="E78" s="31"/>
    </row>
    <row r="79" spans="1:31" ht="15" customHeight="1">
      <c r="D79" s="31"/>
      <c r="E79" s="31"/>
    </row>
    <row r="80" spans="1:31" ht="15" customHeight="1">
      <c r="D80" s="31"/>
      <c r="E80" s="31"/>
    </row>
    <row r="81" spans="4:5" ht="15.75" customHeight="1">
      <c r="D81" s="31"/>
      <c r="E81" s="31"/>
    </row>
    <row r="82" spans="4:5" ht="15.75" customHeight="1">
      <c r="D82" s="31"/>
      <c r="E82" s="31"/>
    </row>
    <row r="83" spans="4:5" ht="15.75" customHeight="1">
      <c r="D83" s="31"/>
      <c r="E83" s="31"/>
    </row>
    <row r="84" spans="4:5" ht="15.75" customHeight="1">
      <c r="D84" s="31"/>
      <c r="E84" s="31"/>
    </row>
    <row r="85" spans="4:5" ht="15.75" customHeight="1">
      <c r="D85" s="31"/>
      <c r="E85" s="31"/>
    </row>
    <row r="86" spans="4:5" ht="15.75" customHeight="1">
      <c r="D86" s="31"/>
      <c r="E86" s="31"/>
    </row>
    <row r="87" spans="4:5" ht="15.75" customHeight="1">
      <c r="D87" s="31"/>
      <c r="E87" s="31"/>
    </row>
    <row r="88" spans="4:5" ht="15.75" customHeight="1">
      <c r="D88" s="31"/>
      <c r="E88" s="31"/>
    </row>
    <row r="89" spans="4:5" ht="15.75" customHeight="1">
      <c r="D89" s="31"/>
      <c r="E89" s="31"/>
    </row>
    <row r="90" spans="4:5" ht="15.75" customHeight="1">
      <c r="D90" s="31"/>
      <c r="E90" s="31"/>
    </row>
    <row r="91" spans="4:5" ht="15.75" customHeight="1">
      <c r="D91" s="31"/>
      <c r="E91" s="31"/>
    </row>
    <row r="92" spans="4:5" ht="15.75" customHeight="1">
      <c r="D92" s="31"/>
      <c r="E92" s="31"/>
    </row>
    <row r="93" spans="4:5" ht="15.75" customHeight="1">
      <c r="D93" s="31"/>
      <c r="E93" s="31"/>
    </row>
    <row r="94" spans="4:5" ht="15.75" customHeight="1">
      <c r="D94" s="31"/>
      <c r="E94" s="31"/>
    </row>
    <row r="95" spans="4:5" ht="15.75" customHeight="1">
      <c r="D95" s="31"/>
      <c r="E95" s="31"/>
    </row>
    <row r="96" spans="4:5" ht="15.75" customHeight="1">
      <c r="D96" s="31"/>
      <c r="E96" s="31"/>
    </row>
    <row r="97" spans="4:5" ht="15.75" customHeight="1">
      <c r="D97" s="31"/>
      <c r="E97" s="31"/>
    </row>
    <row r="98" spans="4:5" ht="15.75" customHeight="1">
      <c r="D98" s="31"/>
      <c r="E98" s="31"/>
    </row>
    <row r="99" spans="4:5" ht="15.75" customHeight="1">
      <c r="D99" s="31"/>
      <c r="E99" s="31"/>
    </row>
    <row r="100" spans="4:5" ht="15.75" customHeight="1">
      <c r="D100" s="31"/>
      <c r="E100" s="31"/>
    </row>
    <row r="101" spans="4:5" ht="15.75" customHeight="1">
      <c r="D101" s="31"/>
      <c r="E101" s="31"/>
    </row>
    <row r="102" spans="4:5" ht="15.75" customHeight="1">
      <c r="D102" s="31"/>
      <c r="E102" s="31"/>
    </row>
    <row r="103" spans="4:5" ht="15.75" customHeight="1">
      <c r="D103" s="31"/>
      <c r="E103" s="31"/>
    </row>
    <row r="104" spans="4:5" ht="15.75" customHeight="1">
      <c r="D104" s="31"/>
      <c r="E104" s="31"/>
    </row>
    <row r="105" spans="4:5" ht="15.75" customHeight="1">
      <c r="D105" s="31"/>
      <c r="E105" s="31"/>
    </row>
    <row r="106" spans="4:5" ht="15.75" customHeight="1">
      <c r="D106" s="31"/>
      <c r="E106" s="31"/>
    </row>
    <row r="107" spans="4:5" ht="15.75" customHeight="1">
      <c r="D107" s="31"/>
      <c r="E107" s="31"/>
    </row>
    <row r="108" spans="4:5" ht="15.75" customHeight="1">
      <c r="D108" s="31"/>
      <c r="E108" s="31"/>
    </row>
    <row r="109" spans="4:5" ht="15.75" customHeight="1">
      <c r="D109" s="31"/>
      <c r="E109" s="31"/>
    </row>
    <row r="110" spans="4:5" ht="15.75" customHeight="1">
      <c r="D110" s="31"/>
      <c r="E110" s="31"/>
    </row>
    <row r="111" spans="4:5" ht="15.75" customHeight="1">
      <c r="D111" s="31"/>
      <c r="E111" s="31"/>
    </row>
    <row r="112" spans="4:5" ht="15.75" customHeight="1">
      <c r="D112" s="31"/>
      <c r="E112" s="31"/>
    </row>
    <row r="113" spans="4:5" ht="15.75" customHeight="1">
      <c r="D113" s="31"/>
      <c r="E113" s="31"/>
    </row>
    <row r="114" spans="4:5" ht="15.75" customHeight="1">
      <c r="D114" s="31"/>
      <c r="E114" s="31"/>
    </row>
    <row r="115" spans="4:5" ht="15.75" customHeight="1">
      <c r="D115" s="31"/>
      <c r="E115" s="31"/>
    </row>
    <row r="116" spans="4:5" ht="15.75" customHeight="1">
      <c r="D116" s="31"/>
      <c r="E116" s="31"/>
    </row>
    <row r="117" spans="4:5" ht="15.75" customHeight="1">
      <c r="D117" s="31"/>
      <c r="E117" s="31"/>
    </row>
    <row r="118" spans="4:5" ht="15.75" customHeight="1">
      <c r="D118" s="31"/>
      <c r="E118" s="31"/>
    </row>
    <row r="119" spans="4:5" ht="15.75" customHeight="1">
      <c r="D119" s="31"/>
      <c r="E119" s="31"/>
    </row>
    <row r="120" spans="4:5" ht="15.75" customHeight="1">
      <c r="D120" s="31"/>
      <c r="E120" s="31"/>
    </row>
    <row r="121" spans="4:5" ht="15.75" customHeight="1">
      <c r="D121" s="31"/>
      <c r="E121" s="31"/>
    </row>
    <row r="122" spans="4:5" ht="15.75" customHeight="1">
      <c r="D122" s="31"/>
      <c r="E122" s="31"/>
    </row>
    <row r="123" spans="4:5" ht="15.75" customHeight="1">
      <c r="D123" s="31"/>
      <c r="E123" s="31"/>
    </row>
    <row r="124" spans="4:5" ht="15.75" customHeight="1">
      <c r="D124" s="31"/>
      <c r="E124" s="31"/>
    </row>
    <row r="125" spans="4:5" ht="15.75" customHeight="1">
      <c r="D125" s="31"/>
      <c r="E125" s="31"/>
    </row>
    <row r="126" spans="4:5" ht="15.75" customHeight="1">
      <c r="D126" s="31"/>
      <c r="E126" s="31"/>
    </row>
    <row r="127" spans="4:5" ht="15.75" customHeight="1">
      <c r="D127" s="31"/>
      <c r="E127" s="31"/>
    </row>
    <row r="128" spans="4:5" ht="15.75" customHeight="1">
      <c r="D128" s="31"/>
      <c r="E128" s="31"/>
    </row>
    <row r="129" spans="4:5" ht="15.75" customHeight="1">
      <c r="D129" s="31"/>
      <c r="E129" s="31"/>
    </row>
    <row r="130" spans="4:5" ht="15.75" customHeight="1">
      <c r="D130" s="31"/>
      <c r="E130" s="31"/>
    </row>
    <row r="131" spans="4:5" ht="15.75" customHeight="1">
      <c r="D131" s="31"/>
      <c r="E131" s="31"/>
    </row>
    <row r="132" spans="4:5" ht="15.75" customHeight="1">
      <c r="D132" s="31"/>
      <c r="E132" s="31"/>
    </row>
    <row r="133" spans="4:5" ht="15.75" customHeight="1">
      <c r="D133" s="31"/>
      <c r="E133" s="31"/>
    </row>
    <row r="134" spans="4:5" ht="15.75" customHeight="1">
      <c r="D134" s="31"/>
      <c r="E134" s="31"/>
    </row>
    <row r="135" spans="4:5" ht="15.75" customHeight="1">
      <c r="D135" s="31"/>
      <c r="E135" s="31"/>
    </row>
    <row r="136" spans="4:5" ht="15.75" customHeight="1">
      <c r="D136" s="31"/>
      <c r="E136" s="31"/>
    </row>
    <row r="137" spans="4:5" ht="15.75" customHeight="1">
      <c r="D137" s="31"/>
      <c r="E137" s="31"/>
    </row>
    <row r="138" spans="4:5" ht="15.75" customHeight="1">
      <c r="D138" s="31"/>
      <c r="E138" s="31"/>
    </row>
    <row r="139" spans="4:5" ht="15.75" customHeight="1">
      <c r="D139" s="31"/>
      <c r="E139" s="31"/>
    </row>
    <row r="140" spans="4:5" ht="15.75" customHeight="1">
      <c r="D140" s="31"/>
      <c r="E140" s="31"/>
    </row>
    <row r="141" spans="4:5" ht="15.75" customHeight="1">
      <c r="D141" s="31"/>
      <c r="E141" s="31"/>
    </row>
    <row r="142" spans="4:5" ht="15.75" customHeight="1">
      <c r="D142" s="31"/>
      <c r="E142" s="31"/>
    </row>
    <row r="143" spans="4:5" ht="15.75" customHeight="1">
      <c r="D143" s="31"/>
      <c r="E143" s="31"/>
    </row>
    <row r="144" spans="4:5" ht="15.75" customHeight="1">
      <c r="D144" s="31"/>
      <c r="E144" s="31"/>
    </row>
    <row r="145" spans="4:5" ht="15.75" customHeight="1">
      <c r="D145" s="31"/>
      <c r="E145" s="31"/>
    </row>
    <row r="146" spans="4:5" ht="15.75" customHeight="1">
      <c r="D146" s="31"/>
      <c r="E146" s="31"/>
    </row>
    <row r="147" spans="4:5" ht="15.75" customHeight="1">
      <c r="D147" s="31"/>
      <c r="E147" s="31"/>
    </row>
    <row r="148" spans="4:5" ht="15.75" customHeight="1">
      <c r="D148" s="31"/>
      <c r="E148" s="31"/>
    </row>
    <row r="149" spans="4:5" ht="15.75" customHeight="1">
      <c r="D149" s="31"/>
      <c r="E149" s="31"/>
    </row>
    <row r="150" spans="4:5" ht="15.75" customHeight="1">
      <c r="D150" s="31"/>
      <c r="E150" s="31"/>
    </row>
    <row r="151" spans="4:5" ht="15.75" customHeight="1">
      <c r="D151" s="31"/>
      <c r="E151" s="31"/>
    </row>
    <row r="152" spans="4:5" ht="15.75" customHeight="1">
      <c r="D152" s="31"/>
      <c r="E152" s="31"/>
    </row>
    <row r="153" spans="4:5" ht="15.75" customHeight="1">
      <c r="D153" s="31"/>
      <c r="E153" s="31"/>
    </row>
    <row r="154" spans="4:5" ht="15.75" customHeight="1">
      <c r="D154" s="31"/>
      <c r="E154" s="31"/>
    </row>
    <row r="155" spans="4:5" ht="15.75" customHeight="1">
      <c r="D155" s="31"/>
      <c r="E155" s="31"/>
    </row>
    <row r="156" spans="4:5" ht="15.75" customHeight="1">
      <c r="D156" s="31"/>
      <c r="E156" s="31"/>
    </row>
    <row r="157" spans="4:5" ht="15.75" customHeight="1">
      <c r="D157" s="31"/>
      <c r="E157" s="31"/>
    </row>
    <row r="158" spans="4:5" ht="15.75" customHeight="1">
      <c r="D158" s="31"/>
      <c r="E158" s="31"/>
    </row>
    <row r="159" spans="4:5" ht="15.75" customHeight="1">
      <c r="D159" s="31"/>
      <c r="E159" s="31"/>
    </row>
    <row r="160" spans="4:5" ht="15.75" customHeight="1">
      <c r="D160" s="31"/>
      <c r="E160" s="31"/>
    </row>
    <row r="161" spans="4:5" ht="15.75" customHeight="1">
      <c r="D161" s="31"/>
      <c r="E161" s="31"/>
    </row>
    <row r="162" spans="4:5" ht="15.75" customHeight="1">
      <c r="D162" s="31"/>
      <c r="E162" s="31"/>
    </row>
    <row r="163" spans="4:5" ht="15.75" customHeight="1">
      <c r="D163" s="31"/>
      <c r="E163" s="31"/>
    </row>
    <row r="164" spans="4:5" ht="15.75" customHeight="1">
      <c r="D164" s="31"/>
      <c r="E164" s="31"/>
    </row>
    <row r="165" spans="4:5" ht="15.75" customHeight="1">
      <c r="D165" s="31"/>
      <c r="E165" s="31"/>
    </row>
    <row r="166" spans="4:5" ht="15.75" customHeight="1">
      <c r="D166" s="31"/>
      <c r="E166" s="31"/>
    </row>
    <row r="167" spans="4:5" ht="15.75" customHeight="1">
      <c r="D167" s="31"/>
      <c r="E167" s="31"/>
    </row>
    <row r="168" spans="4:5" ht="15.75" customHeight="1">
      <c r="D168" s="31"/>
      <c r="E168" s="31"/>
    </row>
    <row r="169" spans="4:5" ht="15.75" customHeight="1">
      <c r="D169" s="31"/>
      <c r="E169" s="31"/>
    </row>
    <row r="170" spans="4:5" ht="15.75" customHeight="1">
      <c r="D170" s="31"/>
      <c r="E170" s="31"/>
    </row>
    <row r="171" spans="4:5" ht="15.75" customHeight="1">
      <c r="D171" s="31"/>
      <c r="E171" s="31"/>
    </row>
    <row r="172" spans="4:5" ht="15.75" customHeight="1">
      <c r="D172" s="31"/>
      <c r="E172" s="31"/>
    </row>
    <row r="173" spans="4:5" ht="15.75" customHeight="1">
      <c r="D173" s="31"/>
      <c r="E173" s="31"/>
    </row>
    <row r="174" spans="4:5" ht="15.75" customHeight="1">
      <c r="D174" s="31"/>
      <c r="E174" s="31"/>
    </row>
    <row r="175" spans="4:5" ht="15.75" customHeight="1">
      <c r="D175" s="31"/>
      <c r="E175" s="31"/>
    </row>
    <row r="176" spans="4:5" ht="15.75" customHeight="1">
      <c r="D176" s="31"/>
      <c r="E176" s="31"/>
    </row>
    <row r="177" spans="4:5" ht="15.75" customHeight="1">
      <c r="D177" s="31"/>
      <c r="E177" s="31"/>
    </row>
    <row r="178" spans="4:5" ht="15.75" customHeight="1">
      <c r="D178" s="31"/>
      <c r="E178" s="31"/>
    </row>
    <row r="179" spans="4:5" ht="15.75" customHeight="1">
      <c r="D179" s="31"/>
      <c r="E179" s="31"/>
    </row>
    <row r="180" spans="4:5" ht="15.75" customHeight="1">
      <c r="D180" s="31"/>
      <c r="E180" s="31"/>
    </row>
    <row r="181" spans="4:5" ht="15.75" customHeight="1">
      <c r="D181" s="31"/>
      <c r="E181" s="31"/>
    </row>
    <row r="182" spans="4:5" ht="15.75" customHeight="1">
      <c r="D182" s="31"/>
      <c r="E182" s="31"/>
    </row>
    <row r="183" spans="4:5" ht="15.75" customHeight="1">
      <c r="D183" s="31"/>
      <c r="E183" s="31"/>
    </row>
    <row r="184" spans="4:5" ht="15.75" customHeight="1">
      <c r="D184" s="31"/>
      <c r="E184" s="31"/>
    </row>
    <row r="185" spans="4:5" ht="15.75" customHeight="1">
      <c r="D185" s="31"/>
      <c r="E185" s="31"/>
    </row>
    <row r="186" spans="4:5" ht="15.75" customHeight="1">
      <c r="D186" s="31"/>
      <c r="E186" s="31"/>
    </row>
    <row r="187" spans="4:5" ht="15.75" customHeight="1">
      <c r="D187" s="31"/>
      <c r="E187" s="31"/>
    </row>
    <row r="188" spans="4:5" ht="15.75" customHeight="1">
      <c r="D188" s="31"/>
      <c r="E188" s="31"/>
    </row>
    <row r="189" spans="4:5" ht="15.75" customHeight="1">
      <c r="D189" s="31"/>
      <c r="E189" s="31"/>
    </row>
    <row r="190" spans="4:5" ht="15.75" customHeight="1">
      <c r="D190" s="31"/>
      <c r="E190" s="31"/>
    </row>
    <row r="191" spans="4:5" ht="15.75" customHeight="1">
      <c r="D191" s="31"/>
      <c r="E191" s="31"/>
    </row>
    <row r="192" spans="4:5" ht="15.75" customHeight="1">
      <c r="D192" s="31"/>
      <c r="E192" s="31"/>
    </row>
    <row r="193" spans="4:10" ht="15.75" customHeight="1">
      <c r="D193" s="31"/>
      <c r="E193" s="31"/>
    </row>
    <row r="194" spans="4:10" ht="15.75" customHeight="1">
      <c r="D194" s="31"/>
      <c r="E194" s="31"/>
      <c r="J194" s="33"/>
    </row>
    <row r="195" spans="4:10" ht="15.75" customHeight="1">
      <c r="D195" s="31"/>
      <c r="E195" s="31"/>
      <c r="J195" s="2"/>
    </row>
    <row r="196" spans="4:10" ht="15.75" customHeight="1">
      <c r="D196" s="31"/>
      <c r="E196" s="31"/>
      <c r="J196" s="2"/>
    </row>
    <row r="197" spans="4:10" ht="15.75" customHeight="1">
      <c r="D197" s="31"/>
      <c r="E197" s="31"/>
      <c r="J197" s="2"/>
    </row>
    <row r="198" spans="4:10" ht="15.75" customHeight="1">
      <c r="D198" s="31"/>
      <c r="E198" s="31"/>
      <c r="J198" s="2"/>
    </row>
    <row r="199" spans="4:10" ht="15.75" customHeight="1">
      <c r="D199" s="31"/>
      <c r="E199" s="31"/>
      <c r="J199" s="2"/>
    </row>
    <row r="200" spans="4:10" ht="15.75" customHeight="1">
      <c r="D200" s="31"/>
      <c r="E200" s="31"/>
      <c r="J200" s="2"/>
    </row>
    <row r="201" spans="4:10" ht="15.75" customHeight="1">
      <c r="D201" s="31"/>
      <c r="E201" s="31"/>
      <c r="J201" s="2"/>
    </row>
    <row r="202" spans="4:10" ht="15.75" customHeight="1">
      <c r="D202" s="31"/>
      <c r="E202" s="31"/>
      <c r="J202" s="2"/>
    </row>
    <row r="203" spans="4:10" ht="15.75" customHeight="1">
      <c r="D203" s="31"/>
      <c r="E203" s="31"/>
      <c r="J203" s="2"/>
    </row>
    <row r="204" spans="4:10" ht="15.75" customHeight="1">
      <c r="D204" s="31"/>
      <c r="E204" s="31"/>
      <c r="J204" s="2"/>
    </row>
    <row r="205" spans="4:10" ht="15.75" customHeight="1">
      <c r="D205" s="31"/>
      <c r="E205" s="31"/>
      <c r="J205" s="2"/>
    </row>
    <row r="206" spans="4:10" ht="15.75" customHeight="1">
      <c r="D206" s="31"/>
      <c r="E206" s="31"/>
      <c r="J206" s="2"/>
    </row>
    <row r="207" spans="4:10" ht="15.75" customHeight="1">
      <c r="D207" s="31"/>
      <c r="E207" s="31"/>
      <c r="J207" s="2"/>
    </row>
    <row r="208" spans="4:10" ht="15.75" customHeight="1">
      <c r="D208" s="31"/>
      <c r="E208" s="31"/>
      <c r="J208" s="2"/>
    </row>
    <row r="209" spans="4:10" ht="15.75" customHeight="1">
      <c r="D209" s="31"/>
      <c r="E209" s="31"/>
      <c r="J209" s="2"/>
    </row>
    <row r="210" spans="4:10" ht="15.75" customHeight="1">
      <c r="D210" s="31"/>
      <c r="E210" s="31"/>
      <c r="J210" s="2"/>
    </row>
    <row r="211" spans="4:10" ht="15.75" customHeight="1">
      <c r="D211" s="31"/>
      <c r="E211" s="31"/>
      <c r="J211" s="2"/>
    </row>
    <row r="212" spans="4:10" ht="15.75" customHeight="1">
      <c r="D212" s="31"/>
      <c r="E212" s="31"/>
      <c r="J212" s="2"/>
    </row>
    <row r="213" spans="4:10" ht="15.75" customHeight="1">
      <c r="D213" s="31"/>
      <c r="E213" s="31"/>
      <c r="J213" s="2"/>
    </row>
    <row r="214" spans="4:10" ht="15.75" customHeight="1">
      <c r="D214" s="31"/>
      <c r="E214" s="31"/>
      <c r="J214" s="2"/>
    </row>
    <row r="215" spans="4:10" ht="15.75" customHeight="1">
      <c r="D215" s="31"/>
      <c r="E215" s="31"/>
      <c r="J215" s="2"/>
    </row>
    <row r="216" spans="4:10" ht="15.75" customHeight="1">
      <c r="D216" s="31"/>
      <c r="E216" s="31"/>
      <c r="J216" s="2"/>
    </row>
    <row r="217" spans="4:10" ht="15.75" customHeight="1">
      <c r="D217" s="31"/>
      <c r="E217" s="31"/>
      <c r="J217" s="2"/>
    </row>
    <row r="218" spans="4:10" ht="15.75" customHeight="1">
      <c r="D218" s="31"/>
      <c r="E218" s="31"/>
      <c r="J218" s="2"/>
    </row>
    <row r="219" spans="4:10" ht="15.75" customHeight="1">
      <c r="D219" s="31"/>
      <c r="E219" s="31"/>
      <c r="J219" s="2"/>
    </row>
    <row r="220" spans="4:10" ht="15.75" customHeight="1">
      <c r="D220" s="31"/>
      <c r="E220" s="31"/>
      <c r="J220" s="2"/>
    </row>
    <row r="221" spans="4:10" ht="15.75" customHeight="1">
      <c r="D221" s="31"/>
      <c r="E221" s="31"/>
      <c r="J221" s="2"/>
    </row>
    <row r="222" spans="4:10" ht="15.75" customHeight="1">
      <c r="D222" s="31"/>
      <c r="E222" s="31"/>
      <c r="J222" s="2"/>
    </row>
    <row r="223" spans="4:10" ht="15.75" customHeight="1">
      <c r="D223" s="31"/>
      <c r="E223" s="31"/>
      <c r="J223" s="2"/>
    </row>
    <row r="224" spans="4:10" ht="15.75" customHeight="1">
      <c r="D224" s="31"/>
      <c r="E224" s="31"/>
      <c r="J224" s="2"/>
    </row>
    <row r="225" spans="4:10" ht="15.75" customHeight="1">
      <c r="D225" s="31"/>
      <c r="E225" s="31"/>
      <c r="J225" s="2"/>
    </row>
    <row r="226" spans="4:10" ht="15.75" customHeight="1">
      <c r="D226" s="31"/>
      <c r="E226" s="31"/>
      <c r="J226" s="2"/>
    </row>
    <row r="227" spans="4:10" ht="15.75" customHeight="1">
      <c r="D227" s="31"/>
      <c r="E227" s="31"/>
      <c r="J227" s="2"/>
    </row>
    <row r="228" spans="4:10" ht="15.75" customHeight="1">
      <c r="D228" s="31"/>
      <c r="E228" s="31"/>
      <c r="J228" s="2"/>
    </row>
    <row r="229" spans="4:10" ht="15.75" customHeight="1">
      <c r="D229" s="31"/>
      <c r="E229" s="31"/>
      <c r="J229" s="2"/>
    </row>
    <row r="230" spans="4:10" ht="15.75" customHeight="1">
      <c r="D230" s="31"/>
      <c r="E230" s="31"/>
      <c r="J230" s="2"/>
    </row>
    <row r="231" spans="4:10" ht="15.75" customHeight="1">
      <c r="D231" s="31"/>
      <c r="E231" s="31"/>
      <c r="J231" s="2"/>
    </row>
    <row r="232" spans="4:10" ht="15.75" customHeight="1">
      <c r="D232" s="31"/>
      <c r="E232" s="31"/>
      <c r="J232" s="2"/>
    </row>
    <row r="233" spans="4:10" ht="15.75" customHeight="1">
      <c r="D233" s="31"/>
      <c r="E233" s="31"/>
      <c r="J233" s="2"/>
    </row>
    <row r="234" spans="4:10" ht="15.75" customHeight="1">
      <c r="D234" s="31"/>
      <c r="E234" s="31"/>
      <c r="J234" s="2"/>
    </row>
    <row r="235" spans="4:10" ht="15.75" customHeight="1">
      <c r="D235" s="31"/>
      <c r="E235" s="31"/>
      <c r="J235" s="2"/>
    </row>
    <row r="236" spans="4:10" ht="15.75" customHeight="1">
      <c r="D236" s="31"/>
      <c r="E236" s="31"/>
      <c r="J236" s="2"/>
    </row>
    <row r="237" spans="4:10" ht="15.75" customHeight="1">
      <c r="D237" s="31"/>
      <c r="E237" s="31"/>
      <c r="J237" s="2"/>
    </row>
    <row r="238" spans="4:10" ht="15.75" customHeight="1">
      <c r="D238" s="31"/>
      <c r="E238" s="31"/>
      <c r="J238" s="2"/>
    </row>
    <row r="239" spans="4:10" ht="15.75" customHeight="1">
      <c r="D239" s="31"/>
      <c r="E239" s="31"/>
      <c r="J239" s="2"/>
    </row>
    <row r="240" spans="4:10" ht="15.75" customHeight="1">
      <c r="D240" s="31"/>
      <c r="E240" s="31"/>
      <c r="J240" s="2"/>
    </row>
    <row r="241" spans="4:10" ht="15.75" customHeight="1">
      <c r="D241" s="31"/>
      <c r="E241" s="31"/>
      <c r="J241" s="2"/>
    </row>
    <row r="242" spans="4:10" ht="15.75" customHeight="1">
      <c r="D242" s="31"/>
      <c r="E242" s="31"/>
      <c r="J242" s="2"/>
    </row>
    <row r="243" spans="4:10" ht="15.75" customHeight="1">
      <c r="D243" s="31"/>
      <c r="E243" s="31"/>
      <c r="J243" s="2"/>
    </row>
    <row r="244" spans="4:10" ht="15.75" customHeight="1">
      <c r="D244" s="31"/>
      <c r="E244" s="31"/>
      <c r="J244" s="2"/>
    </row>
    <row r="245" spans="4:10" ht="15.75" customHeight="1">
      <c r="D245" s="31"/>
      <c r="E245" s="31"/>
      <c r="J245" s="2"/>
    </row>
    <row r="246" spans="4:10" ht="15.75" customHeight="1">
      <c r="D246" s="31"/>
      <c r="E246" s="31"/>
      <c r="J246" s="2"/>
    </row>
    <row r="247" spans="4:10" ht="15.75" customHeight="1">
      <c r="D247" s="31"/>
      <c r="E247" s="31"/>
      <c r="J247" s="2"/>
    </row>
    <row r="248" spans="4:10" ht="15.75" customHeight="1">
      <c r="D248" s="31"/>
      <c r="E248" s="31"/>
      <c r="J248" s="2"/>
    </row>
    <row r="249" spans="4:10" ht="15.75" customHeight="1">
      <c r="D249" s="31"/>
      <c r="E249" s="31"/>
      <c r="J249" s="2"/>
    </row>
    <row r="250" spans="4:10" ht="15.75" customHeight="1">
      <c r="D250" s="31"/>
      <c r="E250" s="31"/>
      <c r="J250" s="2"/>
    </row>
    <row r="251" spans="4:10" ht="15.75" customHeight="1">
      <c r="D251" s="31"/>
      <c r="E251" s="31"/>
      <c r="J251" s="2"/>
    </row>
    <row r="252" spans="4:10" ht="15.75" customHeight="1">
      <c r="D252" s="31"/>
      <c r="E252" s="31"/>
      <c r="J252" s="2"/>
    </row>
    <row r="253" spans="4:10" ht="15.75" customHeight="1">
      <c r="D253" s="31"/>
      <c r="E253" s="31"/>
      <c r="J253" s="2"/>
    </row>
    <row r="254" spans="4:10" ht="15.75" customHeight="1">
      <c r="D254" s="31"/>
      <c r="E254" s="31"/>
      <c r="J254" s="2"/>
    </row>
    <row r="255" spans="4:10" ht="15.75" customHeight="1">
      <c r="D255" s="31"/>
      <c r="E255" s="31"/>
      <c r="J255" s="2"/>
    </row>
    <row r="256" spans="4:10" ht="15.75" customHeight="1">
      <c r="D256" s="31"/>
      <c r="E256" s="31"/>
      <c r="J256" s="2"/>
    </row>
    <row r="257" spans="4:10" ht="15.75" customHeight="1">
      <c r="D257" s="31"/>
      <c r="E257" s="31"/>
      <c r="J257" s="2"/>
    </row>
    <row r="258" spans="4:10" ht="15.75" customHeight="1">
      <c r="D258" s="31"/>
      <c r="E258" s="31"/>
      <c r="J258" s="2"/>
    </row>
    <row r="259" spans="4:10" ht="15.75" customHeight="1">
      <c r="D259" s="31"/>
      <c r="E259" s="31"/>
      <c r="J259" s="2"/>
    </row>
    <row r="260" spans="4:10" ht="15.75" customHeight="1">
      <c r="D260" s="31"/>
      <c r="E260" s="31"/>
      <c r="J260" s="2"/>
    </row>
    <row r="261" spans="4:10" ht="15.75" customHeight="1">
      <c r="D261" s="31"/>
      <c r="E261" s="31"/>
      <c r="J261" s="2"/>
    </row>
    <row r="262" spans="4:10" ht="15.75" customHeight="1">
      <c r="D262" s="31"/>
      <c r="E262" s="31"/>
      <c r="J262" s="2"/>
    </row>
    <row r="263" spans="4:10" ht="15.75" customHeight="1">
      <c r="D263" s="31"/>
      <c r="E263" s="31"/>
      <c r="J263" s="2"/>
    </row>
    <row r="264" spans="4:10" ht="15.75" customHeight="1">
      <c r="D264" s="31"/>
      <c r="E264" s="31"/>
      <c r="J264" s="2"/>
    </row>
    <row r="265" spans="4:10" ht="15.75" customHeight="1">
      <c r="D265" s="31"/>
      <c r="E265" s="31"/>
      <c r="J265" s="2"/>
    </row>
    <row r="266" spans="4:10" ht="15.75" customHeight="1">
      <c r="D266" s="31"/>
      <c r="E266" s="31"/>
      <c r="J266" s="2"/>
    </row>
    <row r="267" spans="4:10" ht="15.75" customHeight="1">
      <c r="D267" s="31"/>
      <c r="E267" s="31"/>
      <c r="J267" s="2"/>
    </row>
    <row r="268" spans="4:10" ht="15.75" customHeight="1">
      <c r="D268" s="31"/>
      <c r="E268" s="31"/>
      <c r="J268" s="2"/>
    </row>
    <row r="269" spans="4:10" ht="15.75" customHeight="1">
      <c r="D269" s="31"/>
      <c r="E269" s="31"/>
      <c r="J269" s="2"/>
    </row>
    <row r="270" spans="4:10" ht="15.75" customHeight="1">
      <c r="D270" s="31"/>
      <c r="E270" s="31"/>
      <c r="J270" s="2"/>
    </row>
    <row r="271" spans="4:10" ht="15.75" customHeight="1">
      <c r="D271" s="31"/>
      <c r="E271" s="31"/>
      <c r="J271" s="2"/>
    </row>
    <row r="272" spans="4:10" ht="15.75" customHeight="1">
      <c r="D272" s="31"/>
      <c r="E272" s="31"/>
      <c r="J272" s="2"/>
    </row>
    <row r="273" spans="4:10" ht="15.75" customHeight="1">
      <c r="D273" s="31"/>
      <c r="E273" s="31"/>
      <c r="J273" s="2"/>
    </row>
    <row r="274" spans="4:10" ht="15.75" customHeight="1">
      <c r="D274" s="31"/>
      <c r="E274" s="31"/>
      <c r="J274" s="2"/>
    </row>
    <row r="275" spans="4:10" ht="15.75" customHeight="1">
      <c r="D275" s="31"/>
      <c r="E275" s="31"/>
      <c r="J275" s="2"/>
    </row>
    <row r="276" spans="4:10" ht="15.75" customHeight="1">
      <c r="D276" s="31"/>
      <c r="E276" s="31"/>
      <c r="J276" s="2"/>
    </row>
    <row r="277" spans="4:10" ht="15.75" customHeight="1">
      <c r="D277" s="31"/>
      <c r="E277" s="31"/>
      <c r="J277" s="2"/>
    </row>
    <row r="278" spans="4:10" ht="15.75" customHeight="1">
      <c r="D278" s="31"/>
      <c r="E278" s="31"/>
      <c r="J278" s="2"/>
    </row>
    <row r="279" spans="4:10" ht="15.75" customHeight="1">
      <c r="D279" s="31"/>
      <c r="E279" s="31"/>
      <c r="J279" s="2"/>
    </row>
    <row r="280" spans="4:10" ht="15.75" customHeight="1">
      <c r="D280" s="31"/>
      <c r="E280" s="31"/>
      <c r="J280" s="2"/>
    </row>
    <row r="281" spans="4:10" ht="15.75" customHeight="1">
      <c r="D281" s="31"/>
      <c r="E281" s="31"/>
      <c r="J281" s="2"/>
    </row>
    <row r="282" spans="4:10" ht="15.75" customHeight="1">
      <c r="D282" s="31"/>
      <c r="E282" s="31"/>
      <c r="J282" s="2"/>
    </row>
    <row r="283" spans="4:10" ht="15.75" customHeight="1">
      <c r="D283" s="31"/>
      <c r="E283" s="31"/>
      <c r="J283" s="2"/>
    </row>
    <row r="284" spans="4:10" ht="15.75" customHeight="1">
      <c r="D284" s="31"/>
      <c r="E284" s="31"/>
      <c r="J284" s="2"/>
    </row>
    <row r="285" spans="4:10" ht="15.75" customHeight="1">
      <c r="D285" s="31"/>
      <c r="E285" s="31"/>
      <c r="J285" s="2"/>
    </row>
    <row r="286" spans="4:10" ht="15.75" customHeight="1">
      <c r="D286" s="31"/>
      <c r="E286" s="31"/>
      <c r="J286" s="2"/>
    </row>
    <row r="287" spans="4:10" ht="15.75" customHeight="1">
      <c r="D287" s="31"/>
      <c r="E287" s="31"/>
      <c r="J287" s="2"/>
    </row>
    <row r="288" spans="4:10" ht="15.75" customHeight="1">
      <c r="D288" s="31"/>
      <c r="E288" s="31"/>
      <c r="J288" s="2"/>
    </row>
    <row r="289" spans="4:10" ht="15.75" customHeight="1">
      <c r="D289" s="31"/>
      <c r="E289" s="31"/>
      <c r="J289" s="2"/>
    </row>
    <row r="290" spans="4:10" ht="15.75" customHeight="1">
      <c r="D290" s="31"/>
      <c r="E290" s="31"/>
      <c r="J290" s="2"/>
    </row>
    <row r="291" spans="4:10" ht="15.75" customHeight="1">
      <c r="D291" s="31"/>
      <c r="E291" s="31"/>
      <c r="J291" s="2"/>
    </row>
    <row r="292" spans="4:10" ht="15.75" customHeight="1">
      <c r="D292" s="31"/>
      <c r="E292" s="31"/>
      <c r="J292" s="2"/>
    </row>
    <row r="293" spans="4:10" ht="15.75" customHeight="1">
      <c r="D293" s="31"/>
      <c r="E293" s="31"/>
      <c r="J293" s="2"/>
    </row>
    <row r="294" spans="4:10" ht="15.75" customHeight="1">
      <c r="D294" s="31"/>
      <c r="E294" s="31"/>
      <c r="J294" s="2"/>
    </row>
    <row r="295" spans="4:10" ht="15.75" customHeight="1">
      <c r="D295" s="31"/>
      <c r="E295" s="31"/>
      <c r="J295" s="2"/>
    </row>
    <row r="296" spans="4:10" ht="15.75" customHeight="1">
      <c r="D296" s="31"/>
      <c r="E296" s="31"/>
      <c r="J296" s="2"/>
    </row>
    <row r="297" spans="4:10" ht="15.75" customHeight="1">
      <c r="D297" s="31"/>
      <c r="E297" s="31"/>
      <c r="J297" s="2"/>
    </row>
    <row r="298" spans="4:10" ht="15.75" customHeight="1">
      <c r="D298" s="31"/>
      <c r="E298" s="31"/>
      <c r="J298" s="2"/>
    </row>
    <row r="299" spans="4:10" ht="15.75" customHeight="1">
      <c r="D299" s="31"/>
      <c r="E299" s="31"/>
      <c r="J299" s="2"/>
    </row>
    <row r="300" spans="4:10" ht="15.75" customHeight="1">
      <c r="D300" s="31"/>
      <c r="E300" s="31"/>
      <c r="J300" s="2"/>
    </row>
    <row r="301" spans="4:10" ht="15.75" customHeight="1">
      <c r="D301" s="31"/>
      <c r="E301" s="31"/>
      <c r="J301" s="2"/>
    </row>
    <row r="302" spans="4:10" ht="15.75" customHeight="1">
      <c r="D302" s="31"/>
      <c r="E302" s="31"/>
      <c r="J302" s="2"/>
    </row>
    <row r="303" spans="4:10" ht="15.75" customHeight="1">
      <c r="D303" s="31"/>
      <c r="E303" s="31"/>
      <c r="J303" s="2"/>
    </row>
    <row r="304" spans="4:10" ht="15.75" customHeight="1">
      <c r="D304" s="31"/>
      <c r="E304" s="31"/>
      <c r="J304" s="2"/>
    </row>
    <row r="305" spans="4:10" ht="15.75" customHeight="1">
      <c r="D305" s="31"/>
      <c r="E305" s="31"/>
      <c r="J305" s="2"/>
    </row>
    <row r="306" spans="4:10" ht="15.75" customHeight="1">
      <c r="D306" s="31"/>
      <c r="E306" s="31"/>
      <c r="J306" s="2"/>
    </row>
    <row r="307" spans="4:10" ht="15.75" customHeight="1">
      <c r="D307" s="31"/>
      <c r="E307" s="31"/>
      <c r="J307" s="2"/>
    </row>
    <row r="308" spans="4:10" ht="15.75" customHeight="1">
      <c r="D308" s="31"/>
      <c r="E308" s="31"/>
      <c r="J308" s="2"/>
    </row>
    <row r="309" spans="4:10" ht="15.75" customHeight="1">
      <c r="D309" s="31"/>
      <c r="E309" s="31"/>
      <c r="J309" s="2"/>
    </row>
    <row r="310" spans="4:10" ht="15.75" customHeight="1">
      <c r="D310" s="31"/>
      <c r="E310" s="31"/>
      <c r="J310" s="2"/>
    </row>
    <row r="311" spans="4:10" ht="15.75" customHeight="1">
      <c r="D311" s="31"/>
      <c r="E311" s="31"/>
      <c r="J311" s="2"/>
    </row>
    <row r="312" spans="4:10" ht="15.75" customHeight="1">
      <c r="D312" s="31"/>
      <c r="E312" s="31"/>
      <c r="J312" s="2"/>
    </row>
    <row r="313" spans="4:10" ht="15.75" customHeight="1">
      <c r="D313" s="31"/>
      <c r="E313" s="31"/>
      <c r="J313" s="2"/>
    </row>
    <row r="314" spans="4:10" ht="15.75" customHeight="1">
      <c r="D314" s="31"/>
      <c r="E314" s="31"/>
      <c r="J314" s="2"/>
    </row>
    <row r="315" spans="4:10" ht="15.75" customHeight="1">
      <c r="D315" s="31"/>
      <c r="E315" s="31"/>
      <c r="J315" s="2"/>
    </row>
    <row r="316" spans="4:10" ht="15.75" customHeight="1">
      <c r="D316" s="31"/>
      <c r="E316" s="31"/>
      <c r="J316" s="2"/>
    </row>
    <row r="317" spans="4:10" ht="15.75" customHeight="1">
      <c r="D317" s="31"/>
      <c r="E317" s="31"/>
      <c r="J317" s="2"/>
    </row>
    <row r="318" spans="4:10" ht="15.75" customHeight="1">
      <c r="D318" s="31"/>
      <c r="E318" s="31"/>
      <c r="J318" s="2"/>
    </row>
    <row r="319" spans="4:10" ht="15.75" customHeight="1">
      <c r="D319" s="31"/>
      <c r="E319" s="31"/>
      <c r="J319" s="2"/>
    </row>
    <row r="320" spans="4:10" ht="15.75" customHeight="1">
      <c r="D320" s="31"/>
      <c r="E320" s="31"/>
      <c r="J320" s="2"/>
    </row>
    <row r="321" spans="4:10" ht="15.75" customHeight="1">
      <c r="D321" s="31"/>
      <c r="E321" s="31"/>
      <c r="J321" s="2"/>
    </row>
    <row r="322" spans="4:10" ht="15.75" customHeight="1">
      <c r="D322" s="31"/>
      <c r="E322" s="31"/>
      <c r="J322" s="2"/>
    </row>
    <row r="323" spans="4:10" ht="15.75" customHeight="1">
      <c r="D323" s="31"/>
      <c r="E323" s="31"/>
      <c r="J323" s="2"/>
    </row>
    <row r="324" spans="4:10" ht="15.75" customHeight="1">
      <c r="D324" s="31"/>
      <c r="E324" s="31"/>
      <c r="J324" s="2"/>
    </row>
    <row r="325" spans="4:10" ht="15.75" customHeight="1">
      <c r="D325" s="31"/>
      <c r="E325" s="31"/>
      <c r="J325" s="2"/>
    </row>
    <row r="326" spans="4:10" ht="15.75" customHeight="1">
      <c r="D326" s="31"/>
      <c r="E326" s="31"/>
      <c r="J326" s="2"/>
    </row>
    <row r="327" spans="4:10" ht="15.75" customHeight="1">
      <c r="D327" s="31"/>
      <c r="E327" s="31"/>
      <c r="J327" s="2"/>
    </row>
    <row r="328" spans="4:10" ht="15.75" customHeight="1">
      <c r="D328" s="31"/>
      <c r="E328" s="31"/>
      <c r="J328" s="2"/>
    </row>
    <row r="329" spans="4:10" ht="15.75" customHeight="1">
      <c r="D329" s="31"/>
      <c r="E329" s="31"/>
      <c r="J329" s="2"/>
    </row>
    <row r="330" spans="4:10" ht="15.75" customHeight="1">
      <c r="D330" s="31"/>
      <c r="E330" s="31"/>
      <c r="J330" s="2"/>
    </row>
    <row r="331" spans="4:10" ht="15.75" customHeight="1">
      <c r="D331" s="31"/>
      <c r="E331" s="31"/>
      <c r="J331" s="2"/>
    </row>
    <row r="332" spans="4:10" ht="15.75" customHeight="1">
      <c r="D332" s="31"/>
      <c r="E332" s="31"/>
      <c r="J332" s="2"/>
    </row>
    <row r="333" spans="4:10" ht="15.75" customHeight="1">
      <c r="D333" s="31"/>
      <c r="E333" s="31"/>
      <c r="J333" s="2"/>
    </row>
    <row r="334" spans="4:10" ht="15.75" customHeight="1">
      <c r="D334" s="31"/>
      <c r="E334" s="31"/>
      <c r="J334" s="2"/>
    </row>
    <row r="335" spans="4:10" ht="15.75" customHeight="1">
      <c r="D335" s="31"/>
      <c r="E335" s="31"/>
      <c r="J335" s="2"/>
    </row>
    <row r="336" spans="4:10" ht="15.75" customHeight="1">
      <c r="D336" s="31"/>
      <c r="E336" s="31"/>
      <c r="J336" s="2"/>
    </row>
    <row r="337" spans="4:10" ht="15.75" customHeight="1">
      <c r="D337" s="31"/>
      <c r="E337" s="31"/>
      <c r="J337" s="2"/>
    </row>
    <row r="338" spans="4:10" ht="15.75" customHeight="1">
      <c r="D338" s="31"/>
      <c r="E338" s="31"/>
      <c r="J338" s="2"/>
    </row>
    <row r="339" spans="4:10" ht="15.75" customHeight="1">
      <c r="D339" s="31"/>
      <c r="E339" s="31"/>
      <c r="J339" s="2"/>
    </row>
    <row r="340" spans="4:10" ht="15.75" customHeight="1">
      <c r="D340" s="31"/>
      <c r="E340" s="31"/>
      <c r="J340" s="2"/>
    </row>
    <row r="341" spans="4:10" ht="15.75" customHeight="1">
      <c r="D341" s="31"/>
      <c r="E341" s="31"/>
      <c r="J341" s="2"/>
    </row>
    <row r="342" spans="4:10" ht="15.75" customHeight="1">
      <c r="D342" s="31"/>
      <c r="E342" s="31"/>
      <c r="J342" s="2"/>
    </row>
    <row r="343" spans="4:10" ht="15.75" customHeight="1">
      <c r="D343" s="31"/>
      <c r="E343" s="31"/>
      <c r="J343" s="2"/>
    </row>
    <row r="344" spans="4:10" ht="15.75" customHeight="1">
      <c r="D344" s="31"/>
      <c r="E344" s="31"/>
      <c r="J344" s="2"/>
    </row>
    <row r="345" spans="4:10" ht="15.75" customHeight="1">
      <c r="D345" s="31"/>
      <c r="E345" s="31"/>
      <c r="J345" s="2"/>
    </row>
    <row r="346" spans="4:10" ht="15.75" customHeight="1">
      <c r="D346" s="31"/>
      <c r="E346" s="31"/>
      <c r="J346" s="2"/>
    </row>
    <row r="347" spans="4:10" ht="15.75" customHeight="1">
      <c r="D347" s="31"/>
      <c r="E347" s="31"/>
      <c r="J347" s="2"/>
    </row>
    <row r="348" spans="4:10" ht="15.75" customHeight="1">
      <c r="D348" s="31"/>
      <c r="E348" s="31"/>
      <c r="J348" s="2"/>
    </row>
    <row r="349" spans="4:10" ht="15.75" customHeight="1">
      <c r="D349" s="31"/>
      <c r="E349" s="31"/>
      <c r="J349" s="2"/>
    </row>
    <row r="350" spans="4:10" ht="15.75" customHeight="1">
      <c r="D350" s="31"/>
      <c r="E350" s="31"/>
      <c r="J350" s="2"/>
    </row>
    <row r="351" spans="4:10" ht="15.75" customHeight="1">
      <c r="D351" s="31"/>
      <c r="E351" s="31"/>
      <c r="J351" s="2"/>
    </row>
    <row r="352" spans="4:10" ht="15.75" customHeight="1">
      <c r="D352" s="31"/>
      <c r="E352" s="31"/>
      <c r="J352" s="2"/>
    </row>
    <row r="353" spans="4:10" ht="15.75" customHeight="1">
      <c r="D353" s="31"/>
      <c r="E353" s="31"/>
      <c r="J353" s="2"/>
    </row>
    <row r="354" spans="4:10" ht="15.75" customHeight="1">
      <c r="D354" s="31"/>
      <c r="E354" s="31"/>
      <c r="J354" s="2"/>
    </row>
    <row r="355" spans="4:10" ht="15.75" customHeight="1">
      <c r="D355" s="31"/>
      <c r="E355" s="31"/>
      <c r="J355" s="2"/>
    </row>
    <row r="356" spans="4:10" ht="15.75" customHeight="1">
      <c r="D356" s="31"/>
      <c r="E356" s="31"/>
      <c r="J356" s="2"/>
    </row>
    <row r="357" spans="4:10" ht="15.75" customHeight="1">
      <c r="D357" s="31"/>
      <c r="E357" s="31"/>
      <c r="J357" s="2"/>
    </row>
    <row r="358" spans="4:10" ht="15.75" customHeight="1">
      <c r="D358" s="31"/>
      <c r="E358" s="31"/>
      <c r="J358" s="2"/>
    </row>
    <row r="359" spans="4:10" ht="15.75" customHeight="1">
      <c r="D359" s="31"/>
      <c r="E359" s="31"/>
      <c r="J359" s="2"/>
    </row>
    <row r="360" spans="4:10" ht="15.75" customHeight="1">
      <c r="D360" s="31"/>
      <c r="E360" s="31"/>
      <c r="J360" s="2"/>
    </row>
    <row r="361" spans="4:10" ht="15.75" customHeight="1">
      <c r="D361" s="31"/>
      <c r="E361" s="31"/>
      <c r="J361" s="2"/>
    </row>
    <row r="362" spans="4:10" ht="15.75" customHeight="1">
      <c r="D362" s="31"/>
      <c r="E362" s="31"/>
      <c r="J362" s="2"/>
    </row>
    <row r="363" spans="4:10" ht="15.75" customHeight="1">
      <c r="D363" s="31"/>
      <c r="E363" s="31"/>
      <c r="J363" s="2"/>
    </row>
    <row r="364" spans="4:10" ht="15.75" customHeight="1">
      <c r="D364" s="31"/>
      <c r="E364" s="31"/>
      <c r="J364" s="2"/>
    </row>
    <row r="365" spans="4:10" ht="15.75" customHeight="1">
      <c r="D365" s="31"/>
      <c r="E365" s="31"/>
      <c r="J365" s="2"/>
    </row>
    <row r="366" spans="4:10" ht="15.75" customHeight="1">
      <c r="D366" s="31"/>
      <c r="E366" s="31"/>
      <c r="J366" s="2"/>
    </row>
    <row r="367" spans="4:10" ht="15.75" customHeight="1">
      <c r="D367" s="31"/>
      <c r="E367" s="31"/>
      <c r="J367" s="2"/>
    </row>
    <row r="368" spans="4:10" ht="15.75" customHeight="1">
      <c r="D368" s="31"/>
      <c r="E368" s="31"/>
      <c r="J368" s="2"/>
    </row>
    <row r="369" spans="4:10" ht="15.75" customHeight="1">
      <c r="D369" s="31"/>
      <c r="E369" s="31"/>
      <c r="J369" s="2"/>
    </row>
    <row r="370" spans="4:10" ht="15.75" customHeight="1">
      <c r="D370" s="31"/>
      <c r="E370" s="31"/>
      <c r="J370" s="2"/>
    </row>
    <row r="371" spans="4:10" ht="15.75" customHeight="1">
      <c r="D371" s="31"/>
      <c r="E371" s="31"/>
      <c r="J371" s="2"/>
    </row>
    <row r="372" spans="4:10" ht="15.75" customHeight="1">
      <c r="D372" s="31"/>
      <c r="E372" s="31"/>
      <c r="J372" s="2"/>
    </row>
    <row r="373" spans="4:10" ht="15.75" customHeight="1">
      <c r="D373" s="31"/>
      <c r="E373" s="31"/>
      <c r="J373" s="2"/>
    </row>
    <row r="374" spans="4:10" ht="15.75" customHeight="1">
      <c r="D374" s="31"/>
      <c r="E374" s="31"/>
      <c r="J374" s="2"/>
    </row>
    <row r="375" spans="4:10" ht="15.75" customHeight="1">
      <c r="D375" s="31"/>
      <c r="E375" s="31"/>
      <c r="J375" s="2"/>
    </row>
    <row r="376" spans="4:10" ht="15.75" customHeight="1">
      <c r="D376" s="31"/>
      <c r="E376" s="31"/>
      <c r="J376" s="2"/>
    </row>
    <row r="377" spans="4:10" ht="15.75" customHeight="1">
      <c r="D377" s="31"/>
      <c r="E377" s="31"/>
      <c r="J377" s="2"/>
    </row>
    <row r="378" spans="4:10" ht="15.75" customHeight="1">
      <c r="D378" s="31"/>
      <c r="E378" s="31"/>
      <c r="J378" s="2"/>
    </row>
    <row r="379" spans="4:10" ht="15.75" customHeight="1">
      <c r="D379" s="31"/>
      <c r="E379" s="31"/>
      <c r="J379" s="2"/>
    </row>
    <row r="380" spans="4:10" ht="15.75" customHeight="1">
      <c r="D380" s="31"/>
      <c r="E380" s="31"/>
      <c r="J380" s="2"/>
    </row>
    <row r="381" spans="4:10" ht="15.75" customHeight="1">
      <c r="D381" s="31"/>
      <c r="E381" s="31"/>
      <c r="J381" s="2"/>
    </row>
    <row r="382" spans="4:10" ht="15.75" customHeight="1">
      <c r="D382" s="31"/>
      <c r="E382" s="31"/>
      <c r="J382" s="2"/>
    </row>
    <row r="383" spans="4:10" ht="15.75" customHeight="1">
      <c r="D383" s="31"/>
      <c r="E383" s="31"/>
      <c r="J383" s="2"/>
    </row>
    <row r="384" spans="4:10" ht="15.75" customHeight="1">
      <c r="D384" s="31"/>
      <c r="E384" s="31"/>
      <c r="J384" s="2"/>
    </row>
    <row r="385" spans="4:10" ht="15.75" customHeight="1">
      <c r="D385" s="31"/>
      <c r="E385" s="31"/>
      <c r="J385" s="2"/>
    </row>
    <row r="386" spans="4:10" ht="15.75" customHeight="1">
      <c r="D386" s="31"/>
      <c r="E386" s="31"/>
      <c r="J386" s="2"/>
    </row>
    <row r="387" spans="4:10" ht="15.75" customHeight="1">
      <c r="D387" s="31"/>
      <c r="E387" s="31"/>
      <c r="J387" s="2"/>
    </row>
    <row r="388" spans="4:10" ht="15.75" customHeight="1">
      <c r="D388" s="31"/>
      <c r="E388" s="31"/>
      <c r="J388" s="2"/>
    </row>
    <row r="389" spans="4:10" ht="15.75" customHeight="1">
      <c r="D389" s="31"/>
      <c r="E389" s="31"/>
      <c r="J389" s="2"/>
    </row>
    <row r="390" spans="4:10" ht="15.75" customHeight="1">
      <c r="D390" s="31"/>
      <c r="E390" s="31"/>
      <c r="J390" s="2"/>
    </row>
    <row r="391" spans="4:10" ht="15.75" customHeight="1">
      <c r="D391" s="31"/>
      <c r="E391" s="31"/>
      <c r="J391" s="2"/>
    </row>
    <row r="392" spans="4:10" ht="15.75" customHeight="1">
      <c r="D392" s="31"/>
      <c r="E392" s="31"/>
      <c r="J392" s="2"/>
    </row>
    <row r="393" spans="4:10" ht="15.75" customHeight="1">
      <c r="D393" s="31"/>
      <c r="E393" s="31"/>
      <c r="J393" s="2"/>
    </row>
    <row r="394" spans="4:10" ht="15.75" customHeight="1">
      <c r="D394" s="31"/>
      <c r="E394" s="31"/>
      <c r="J394" s="2"/>
    </row>
    <row r="395" spans="4:10" ht="15.75" customHeight="1">
      <c r="D395" s="31"/>
      <c r="E395" s="31"/>
      <c r="J395" s="2"/>
    </row>
    <row r="396" spans="4:10" ht="15.75" customHeight="1">
      <c r="D396" s="31"/>
      <c r="E396" s="31"/>
      <c r="J396" s="2"/>
    </row>
    <row r="397" spans="4:10" ht="15.75" customHeight="1">
      <c r="D397" s="31"/>
      <c r="E397" s="31"/>
      <c r="J397" s="2"/>
    </row>
    <row r="398" spans="4:10" ht="15.75" customHeight="1">
      <c r="D398" s="31"/>
      <c r="E398" s="31"/>
      <c r="J398" s="2"/>
    </row>
    <row r="399" spans="4:10" ht="15.75" customHeight="1">
      <c r="D399" s="31"/>
      <c r="E399" s="31"/>
      <c r="J399" s="2"/>
    </row>
    <row r="400" spans="4:10" ht="15.75" customHeight="1">
      <c r="D400" s="31"/>
      <c r="E400" s="31"/>
      <c r="J400" s="2"/>
    </row>
    <row r="401" spans="4:10" ht="15.75" customHeight="1">
      <c r="D401" s="31"/>
      <c r="E401" s="31"/>
      <c r="J401" s="2"/>
    </row>
    <row r="402" spans="4:10" ht="15.75" customHeight="1">
      <c r="D402" s="31"/>
      <c r="E402" s="31"/>
      <c r="J402" s="2"/>
    </row>
    <row r="403" spans="4:10" ht="15.75" customHeight="1">
      <c r="D403" s="31"/>
      <c r="E403" s="31"/>
      <c r="J403" s="2"/>
    </row>
    <row r="404" spans="4:10" ht="15.75" customHeight="1">
      <c r="D404" s="31"/>
      <c r="E404" s="31"/>
      <c r="J404" s="2"/>
    </row>
    <row r="405" spans="4:10" ht="15.75" customHeight="1">
      <c r="D405" s="31"/>
      <c r="E405" s="31"/>
      <c r="J405" s="2"/>
    </row>
    <row r="406" spans="4:10" ht="15.75" customHeight="1">
      <c r="D406" s="31"/>
      <c r="E406" s="31"/>
      <c r="J406" s="2"/>
    </row>
    <row r="407" spans="4:10" ht="15.75" customHeight="1">
      <c r="D407" s="31"/>
      <c r="E407" s="31"/>
      <c r="J407" s="2"/>
    </row>
    <row r="408" spans="4:10" ht="15.75" customHeight="1">
      <c r="D408" s="31"/>
      <c r="E408" s="31"/>
      <c r="J408" s="2"/>
    </row>
    <row r="409" spans="4:10" ht="15.75" customHeight="1">
      <c r="D409" s="31"/>
      <c r="E409" s="31"/>
      <c r="J409" s="2"/>
    </row>
    <row r="410" spans="4:10" ht="15.75" customHeight="1">
      <c r="D410" s="31"/>
      <c r="E410" s="31"/>
      <c r="J410" s="2"/>
    </row>
    <row r="411" spans="4:10" ht="15.75" customHeight="1">
      <c r="D411" s="31"/>
      <c r="E411" s="31"/>
      <c r="J411" s="2"/>
    </row>
    <row r="412" spans="4:10" ht="15.75" customHeight="1">
      <c r="D412" s="31"/>
      <c r="E412" s="31"/>
      <c r="J412" s="2"/>
    </row>
    <row r="413" spans="4:10" ht="15.75" customHeight="1">
      <c r="D413" s="31"/>
      <c r="E413" s="31"/>
      <c r="J413" s="2"/>
    </row>
    <row r="414" spans="4:10" ht="15.75" customHeight="1">
      <c r="D414" s="31"/>
      <c r="E414" s="31"/>
      <c r="J414" s="2"/>
    </row>
    <row r="415" spans="4:10" ht="15.75" customHeight="1">
      <c r="D415" s="31"/>
      <c r="E415" s="31"/>
      <c r="J415" s="2"/>
    </row>
    <row r="416" spans="4:10" ht="15.75" customHeight="1">
      <c r="D416" s="31"/>
      <c r="E416" s="31"/>
      <c r="J416" s="2"/>
    </row>
    <row r="417" spans="4:10" ht="15.75" customHeight="1">
      <c r="D417" s="31"/>
      <c r="E417" s="31"/>
      <c r="J417" s="2"/>
    </row>
    <row r="418" spans="4:10" ht="15.75" customHeight="1">
      <c r="D418" s="31"/>
      <c r="E418" s="31"/>
      <c r="J418" s="2"/>
    </row>
    <row r="419" spans="4:10" ht="15.75" customHeight="1">
      <c r="D419" s="31"/>
      <c r="E419" s="31"/>
      <c r="J419" s="2"/>
    </row>
    <row r="420" spans="4:10" ht="15.75" customHeight="1">
      <c r="D420" s="31"/>
      <c r="E420" s="31"/>
      <c r="J420" s="2"/>
    </row>
    <row r="421" spans="4:10" ht="15.75" customHeight="1">
      <c r="D421" s="31"/>
      <c r="E421" s="31"/>
      <c r="J421" s="2"/>
    </row>
    <row r="422" spans="4:10" ht="15.75" customHeight="1">
      <c r="D422" s="31"/>
      <c r="E422" s="31"/>
      <c r="J422" s="2"/>
    </row>
    <row r="423" spans="4:10" ht="15.75" customHeight="1">
      <c r="D423" s="31"/>
      <c r="E423" s="31"/>
      <c r="J423" s="2"/>
    </row>
    <row r="424" spans="4:10" ht="15.75" customHeight="1">
      <c r="D424" s="31"/>
      <c r="E424" s="31"/>
      <c r="J424" s="2"/>
    </row>
    <row r="425" spans="4:10" ht="15.75" customHeight="1">
      <c r="D425" s="31"/>
      <c r="E425" s="31"/>
      <c r="J425" s="2"/>
    </row>
    <row r="426" spans="4:10" ht="15.75" customHeight="1">
      <c r="D426" s="31"/>
      <c r="E426" s="31"/>
      <c r="J426" s="2"/>
    </row>
    <row r="427" spans="4:10" ht="15.75" customHeight="1">
      <c r="D427" s="31"/>
      <c r="E427" s="31"/>
      <c r="J427" s="2"/>
    </row>
    <row r="428" spans="4:10" ht="15.75" customHeight="1">
      <c r="D428" s="31"/>
      <c r="E428" s="31"/>
      <c r="J428" s="2"/>
    </row>
    <row r="429" spans="4:10" ht="15.75" customHeight="1">
      <c r="D429" s="31"/>
      <c r="E429" s="31"/>
      <c r="J429" s="2"/>
    </row>
    <row r="430" spans="4:10" ht="15.75" customHeight="1">
      <c r="D430" s="31"/>
      <c r="E430" s="31"/>
      <c r="J430" s="2"/>
    </row>
    <row r="431" spans="4:10" ht="15.75" customHeight="1">
      <c r="D431" s="31"/>
      <c r="E431" s="31"/>
      <c r="J431" s="2"/>
    </row>
    <row r="432" spans="4:10" ht="15.75" customHeight="1">
      <c r="D432" s="31"/>
      <c r="E432" s="31"/>
      <c r="J432" s="2"/>
    </row>
    <row r="433" spans="4:10" ht="15.75" customHeight="1">
      <c r="D433" s="31"/>
      <c r="E433" s="31"/>
      <c r="J433" s="2"/>
    </row>
    <row r="434" spans="4:10" ht="15.75" customHeight="1">
      <c r="D434" s="31"/>
      <c r="E434" s="31"/>
      <c r="J434" s="2"/>
    </row>
    <row r="435" spans="4:10" ht="15.75" customHeight="1">
      <c r="D435" s="31"/>
      <c r="E435" s="31"/>
      <c r="J435" s="2"/>
    </row>
    <row r="436" spans="4:10" ht="15.75" customHeight="1">
      <c r="D436" s="31"/>
      <c r="E436" s="31"/>
      <c r="J436" s="2"/>
    </row>
    <row r="437" spans="4:10" ht="15.75" customHeight="1">
      <c r="D437" s="31"/>
      <c r="E437" s="31"/>
      <c r="J437" s="2"/>
    </row>
    <row r="438" spans="4:10" ht="15.75" customHeight="1">
      <c r="D438" s="31"/>
      <c r="E438" s="31"/>
      <c r="J438" s="2"/>
    </row>
    <row r="439" spans="4:10" ht="15.75" customHeight="1">
      <c r="D439" s="31"/>
      <c r="E439" s="31"/>
      <c r="J439" s="2"/>
    </row>
    <row r="440" spans="4:10" ht="15.75" customHeight="1">
      <c r="D440" s="31"/>
      <c r="E440" s="31"/>
      <c r="J440" s="2"/>
    </row>
    <row r="441" spans="4:10" ht="15.75" customHeight="1">
      <c r="D441" s="31"/>
      <c r="E441" s="31"/>
      <c r="J441" s="2"/>
    </row>
    <row r="442" spans="4:10" ht="15.75" customHeight="1">
      <c r="D442" s="31"/>
      <c r="E442" s="31"/>
      <c r="J442" s="2"/>
    </row>
    <row r="443" spans="4:10" ht="15.75" customHeight="1">
      <c r="D443" s="31"/>
      <c r="E443" s="31"/>
      <c r="J443" s="2"/>
    </row>
    <row r="444" spans="4:10" ht="15.75" customHeight="1">
      <c r="D444" s="31"/>
      <c r="E444" s="31"/>
      <c r="J444" s="2"/>
    </row>
    <row r="445" spans="4:10" ht="15.75" customHeight="1">
      <c r="D445" s="31"/>
      <c r="E445" s="31"/>
      <c r="J445" s="2"/>
    </row>
    <row r="446" spans="4:10" ht="15.75" customHeight="1">
      <c r="D446" s="31"/>
      <c r="E446" s="31"/>
      <c r="J446" s="2"/>
    </row>
    <row r="447" spans="4:10" ht="15.75" customHeight="1">
      <c r="D447" s="31"/>
      <c r="E447" s="31"/>
      <c r="J447" s="2"/>
    </row>
    <row r="448" spans="4:10" ht="15.75" customHeight="1">
      <c r="D448" s="31"/>
      <c r="E448" s="31"/>
      <c r="J448" s="2"/>
    </row>
    <row r="449" spans="4:10" ht="15.75" customHeight="1">
      <c r="D449" s="31"/>
      <c r="E449" s="31"/>
      <c r="J449" s="2"/>
    </row>
    <row r="450" spans="4:10" ht="15.75" customHeight="1">
      <c r="D450" s="31"/>
      <c r="E450" s="31"/>
      <c r="J450" s="2"/>
    </row>
    <row r="451" spans="4:10" ht="15.75" customHeight="1">
      <c r="D451" s="31"/>
      <c r="E451" s="31"/>
      <c r="J451" s="2"/>
    </row>
    <row r="452" spans="4:10" ht="15.75" customHeight="1">
      <c r="D452" s="31"/>
      <c r="E452" s="31"/>
      <c r="J452" s="2"/>
    </row>
    <row r="453" spans="4:10" ht="15.75" customHeight="1">
      <c r="D453" s="31"/>
      <c r="E453" s="31"/>
      <c r="J453" s="2"/>
    </row>
    <row r="454" spans="4:10" ht="15.75" customHeight="1">
      <c r="D454" s="31"/>
      <c r="E454" s="31"/>
      <c r="J454" s="2"/>
    </row>
    <row r="455" spans="4:10" ht="15.75" customHeight="1">
      <c r="D455" s="31"/>
      <c r="E455" s="31"/>
      <c r="J455" s="2"/>
    </row>
    <row r="456" spans="4:10" ht="15.75" customHeight="1">
      <c r="D456" s="31"/>
      <c r="E456" s="31"/>
      <c r="J456" s="2"/>
    </row>
    <row r="457" spans="4:10" ht="15.75" customHeight="1">
      <c r="D457" s="31"/>
      <c r="E457" s="31"/>
      <c r="J457" s="2"/>
    </row>
    <row r="458" spans="4:10" ht="15.75" customHeight="1">
      <c r="D458" s="31"/>
      <c r="E458" s="31"/>
      <c r="J458" s="2"/>
    </row>
    <row r="459" spans="4:10" ht="15.75" customHeight="1">
      <c r="D459" s="31"/>
      <c r="E459" s="31"/>
      <c r="J459" s="2"/>
    </row>
    <row r="460" spans="4:10" ht="15.75" customHeight="1">
      <c r="D460" s="31"/>
      <c r="E460" s="31"/>
      <c r="J460" s="2"/>
    </row>
    <row r="461" spans="4:10" ht="15.75" customHeight="1">
      <c r="D461" s="31"/>
      <c r="E461" s="31"/>
      <c r="J461" s="2"/>
    </row>
    <row r="462" spans="4:10" ht="15.75" customHeight="1">
      <c r="D462" s="31"/>
      <c r="E462" s="31"/>
      <c r="J462" s="2"/>
    </row>
    <row r="463" spans="4:10" ht="15.75" customHeight="1">
      <c r="D463" s="31"/>
      <c r="E463" s="31"/>
      <c r="J463" s="2"/>
    </row>
    <row r="464" spans="4:10" ht="15.75" customHeight="1">
      <c r="D464" s="31"/>
      <c r="E464" s="31"/>
      <c r="J464" s="2"/>
    </row>
    <row r="465" spans="4:10" ht="15.75" customHeight="1">
      <c r="D465" s="31"/>
      <c r="E465" s="31"/>
      <c r="J465" s="2"/>
    </row>
    <row r="466" spans="4:10" ht="15.75" customHeight="1">
      <c r="D466" s="31"/>
      <c r="E466" s="31"/>
      <c r="J466" s="2"/>
    </row>
    <row r="467" spans="4:10" ht="15.75" customHeight="1">
      <c r="D467" s="31"/>
      <c r="E467" s="31"/>
      <c r="J467" s="2"/>
    </row>
    <row r="468" spans="4:10" ht="15.75" customHeight="1">
      <c r="D468" s="31"/>
      <c r="E468" s="31"/>
      <c r="J468" s="2"/>
    </row>
    <row r="469" spans="4:10" ht="15.75" customHeight="1">
      <c r="D469" s="31"/>
      <c r="E469" s="31"/>
      <c r="J469" s="2"/>
    </row>
    <row r="470" spans="4:10" ht="15.75" customHeight="1">
      <c r="D470" s="31"/>
      <c r="E470" s="31"/>
      <c r="J470" s="2"/>
    </row>
    <row r="471" spans="4:10" ht="15.75" customHeight="1">
      <c r="D471" s="31"/>
      <c r="E471" s="31"/>
      <c r="J471" s="2"/>
    </row>
    <row r="472" spans="4:10" ht="15.75" customHeight="1">
      <c r="D472" s="31"/>
      <c r="E472" s="31"/>
      <c r="J472" s="2"/>
    </row>
    <row r="473" spans="4:10" ht="15.75" customHeight="1">
      <c r="D473" s="31"/>
      <c r="E473" s="31"/>
      <c r="J473" s="2"/>
    </row>
    <row r="474" spans="4:10" ht="15.75" customHeight="1">
      <c r="D474" s="31"/>
      <c r="E474" s="31"/>
      <c r="J474" s="2"/>
    </row>
    <row r="475" spans="4:10" ht="15.75" customHeight="1">
      <c r="D475" s="31"/>
      <c r="E475" s="31"/>
      <c r="J475" s="2"/>
    </row>
    <row r="476" spans="4:10" ht="15.75" customHeight="1">
      <c r="D476" s="31"/>
      <c r="E476" s="31"/>
      <c r="J476" s="2"/>
    </row>
    <row r="477" spans="4:10" ht="15.75" customHeight="1">
      <c r="D477" s="31"/>
      <c r="E477" s="31"/>
      <c r="J477" s="2"/>
    </row>
    <row r="478" spans="4:10" ht="15.75" customHeight="1">
      <c r="D478" s="31"/>
      <c r="E478" s="31"/>
      <c r="J478" s="2"/>
    </row>
    <row r="479" spans="4:10" ht="15.75" customHeight="1">
      <c r="D479" s="31"/>
      <c r="E479" s="31"/>
      <c r="J479" s="2"/>
    </row>
    <row r="480" spans="4:10" ht="15.75" customHeight="1">
      <c r="D480" s="31"/>
      <c r="E480" s="31"/>
      <c r="J480" s="2"/>
    </row>
    <row r="481" spans="4:10" ht="15.75" customHeight="1">
      <c r="D481" s="31"/>
      <c r="E481" s="31"/>
      <c r="J481" s="2"/>
    </row>
    <row r="482" spans="4:10" ht="15.75" customHeight="1">
      <c r="D482" s="31"/>
      <c r="E482" s="31"/>
      <c r="J482" s="2"/>
    </row>
    <row r="483" spans="4:10" ht="15.75" customHeight="1">
      <c r="D483" s="31"/>
      <c r="E483" s="31"/>
      <c r="J483" s="2"/>
    </row>
    <row r="484" spans="4:10" ht="15.75" customHeight="1">
      <c r="D484" s="31"/>
      <c r="E484" s="31"/>
      <c r="J484" s="2"/>
    </row>
    <row r="485" spans="4:10" ht="15.75" customHeight="1">
      <c r="D485" s="31"/>
      <c r="E485" s="31"/>
      <c r="J485" s="2"/>
    </row>
    <row r="486" spans="4:10" ht="15.75" customHeight="1">
      <c r="D486" s="31"/>
      <c r="E486" s="31"/>
      <c r="J486" s="2"/>
    </row>
    <row r="487" spans="4:10" ht="15.75" customHeight="1">
      <c r="D487" s="31"/>
      <c r="E487" s="31"/>
      <c r="J487" s="2"/>
    </row>
    <row r="488" spans="4:10" ht="15.75" customHeight="1">
      <c r="D488" s="31"/>
      <c r="E488" s="31"/>
      <c r="J488" s="2"/>
    </row>
    <row r="489" spans="4:10" ht="15.75" customHeight="1">
      <c r="D489" s="31"/>
      <c r="E489" s="31"/>
      <c r="J489" s="2"/>
    </row>
    <row r="490" spans="4:10" ht="15.75" customHeight="1">
      <c r="D490" s="31"/>
      <c r="E490" s="31"/>
      <c r="J490" s="2"/>
    </row>
    <row r="491" spans="4:10" ht="15.75" customHeight="1">
      <c r="D491" s="31"/>
      <c r="E491" s="31"/>
      <c r="J491" s="2"/>
    </row>
    <row r="492" spans="4:10" ht="15.75" customHeight="1">
      <c r="D492" s="31"/>
      <c r="E492" s="31"/>
      <c r="J492" s="2"/>
    </row>
    <row r="493" spans="4:10" ht="15.75" customHeight="1">
      <c r="D493" s="31"/>
      <c r="E493" s="31"/>
      <c r="J493" s="2"/>
    </row>
    <row r="494" spans="4:10" ht="15.75" customHeight="1">
      <c r="D494" s="31"/>
      <c r="E494" s="31"/>
      <c r="J494" s="2"/>
    </row>
    <row r="495" spans="4:10" ht="15.75" customHeight="1">
      <c r="D495" s="31"/>
      <c r="E495" s="31"/>
      <c r="J495" s="2"/>
    </row>
    <row r="496" spans="4:10" ht="15.75" customHeight="1">
      <c r="D496" s="31"/>
      <c r="E496" s="31"/>
      <c r="J496" s="2"/>
    </row>
    <row r="497" spans="4:10" ht="15.75" customHeight="1">
      <c r="D497" s="31"/>
      <c r="E497" s="31"/>
      <c r="J497" s="2"/>
    </row>
    <row r="498" spans="4:10" ht="15.75" customHeight="1">
      <c r="D498" s="31"/>
      <c r="E498" s="31"/>
      <c r="J498" s="2"/>
    </row>
    <row r="499" spans="4:10" ht="15.75" customHeight="1">
      <c r="D499" s="31"/>
      <c r="E499" s="31"/>
      <c r="J499" s="2"/>
    </row>
    <row r="500" spans="4:10" ht="15.75" customHeight="1">
      <c r="D500" s="31"/>
      <c r="E500" s="31"/>
      <c r="J500" s="2"/>
    </row>
    <row r="501" spans="4:10" ht="15.75" customHeight="1">
      <c r="D501" s="31"/>
      <c r="E501" s="31"/>
      <c r="J501" s="2"/>
    </row>
    <row r="502" spans="4:10" ht="15.75" customHeight="1">
      <c r="D502" s="31"/>
      <c r="E502" s="31"/>
      <c r="J502" s="2"/>
    </row>
    <row r="503" spans="4:10" ht="15.75" customHeight="1">
      <c r="D503" s="31"/>
      <c r="E503" s="31"/>
      <c r="J503" s="2"/>
    </row>
    <row r="504" spans="4:10" ht="15.75" customHeight="1">
      <c r="D504" s="31"/>
      <c r="E504" s="31"/>
      <c r="J504" s="2"/>
    </row>
    <row r="505" spans="4:10" ht="15.75" customHeight="1">
      <c r="D505" s="31"/>
      <c r="E505" s="31"/>
      <c r="J505" s="2"/>
    </row>
    <row r="506" spans="4:10" ht="15.75" customHeight="1">
      <c r="D506" s="31"/>
      <c r="E506" s="31"/>
      <c r="J506" s="2"/>
    </row>
    <row r="507" spans="4:10" ht="15.75" customHeight="1">
      <c r="D507" s="31"/>
      <c r="E507" s="31"/>
      <c r="J507" s="2"/>
    </row>
    <row r="508" spans="4:10" ht="15.75" customHeight="1">
      <c r="D508" s="31"/>
      <c r="E508" s="31"/>
      <c r="J508" s="2"/>
    </row>
    <row r="509" spans="4:10" ht="15.75" customHeight="1">
      <c r="D509" s="31"/>
      <c r="E509" s="31"/>
      <c r="J509" s="2"/>
    </row>
    <row r="510" spans="4:10" ht="15.75" customHeight="1">
      <c r="D510" s="31"/>
      <c r="E510" s="31"/>
      <c r="J510" s="2"/>
    </row>
    <row r="511" spans="4:10" ht="15.75" customHeight="1">
      <c r="D511" s="31"/>
      <c r="E511" s="31"/>
      <c r="J511" s="2"/>
    </row>
    <row r="512" spans="4:10" ht="15.75" customHeight="1">
      <c r="D512" s="31"/>
      <c r="E512" s="31"/>
      <c r="J512" s="2"/>
    </row>
    <row r="513" spans="4:10" ht="15.75" customHeight="1">
      <c r="D513" s="31"/>
      <c r="E513" s="31"/>
      <c r="J513" s="2"/>
    </row>
    <row r="514" spans="4:10" ht="15.75" customHeight="1">
      <c r="D514" s="31"/>
      <c r="E514" s="31"/>
      <c r="J514" s="2"/>
    </row>
    <row r="515" spans="4:10" ht="15.75" customHeight="1">
      <c r="D515" s="31"/>
      <c r="E515" s="31"/>
      <c r="J515" s="2"/>
    </row>
    <row r="516" spans="4:10" ht="15.75" customHeight="1">
      <c r="D516" s="31"/>
      <c r="E516" s="31"/>
      <c r="J516" s="2"/>
    </row>
    <row r="517" spans="4:10" ht="15.75" customHeight="1">
      <c r="D517" s="31"/>
      <c r="E517" s="31"/>
      <c r="J517" s="2"/>
    </row>
    <row r="518" spans="4:10" ht="15.75" customHeight="1">
      <c r="D518" s="31"/>
      <c r="E518" s="31"/>
      <c r="J518" s="2"/>
    </row>
    <row r="519" spans="4:10" ht="15.75" customHeight="1">
      <c r="D519" s="31"/>
      <c r="E519" s="31"/>
      <c r="J519" s="2"/>
    </row>
    <row r="520" spans="4:10" ht="15.75" customHeight="1">
      <c r="D520" s="31"/>
      <c r="E520" s="31"/>
      <c r="J520" s="2"/>
    </row>
    <row r="521" spans="4:10" ht="15.75" customHeight="1">
      <c r="D521" s="31"/>
      <c r="E521" s="31"/>
      <c r="J521" s="2"/>
    </row>
    <row r="522" spans="4:10" ht="15.75" customHeight="1">
      <c r="D522" s="31"/>
      <c r="E522" s="31"/>
      <c r="J522" s="2"/>
    </row>
    <row r="523" spans="4:10" ht="15.75" customHeight="1">
      <c r="D523" s="31"/>
      <c r="E523" s="31"/>
      <c r="J523" s="2"/>
    </row>
    <row r="524" spans="4:10" ht="15.75" customHeight="1">
      <c r="D524" s="31"/>
      <c r="E524" s="31"/>
      <c r="J524" s="2"/>
    </row>
    <row r="525" spans="4:10" ht="15.75" customHeight="1">
      <c r="D525" s="31"/>
      <c r="E525" s="31"/>
      <c r="J525" s="2"/>
    </row>
    <row r="526" spans="4:10" ht="15.75" customHeight="1">
      <c r="D526" s="31"/>
      <c r="E526" s="31"/>
      <c r="J526" s="2"/>
    </row>
    <row r="527" spans="4:10" ht="15.75" customHeight="1">
      <c r="D527" s="31"/>
      <c r="E527" s="31"/>
      <c r="J527" s="2"/>
    </row>
    <row r="528" spans="4:10" ht="15.75" customHeight="1">
      <c r="D528" s="31"/>
      <c r="E528" s="31"/>
      <c r="J528" s="2"/>
    </row>
    <row r="529" spans="4:10" ht="15.75" customHeight="1">
      <c r="D529" s="31"/>
      <c r="E529" s="31"/>
      <c r="J529" s="2"/>
    </row>
    <row r="530" spans="4:10" ht="15.75" customHeight="1">
      <c r="D530" s="31"/>
      <c r="E530" s="31"/>
      <c r="J530" s="2"/>
    </row>
    <row r="531" spans="4:10" ht="15.75" customHeight="1">
      <c r="D531" s="31"/>
      <c r="E531" s="31"/>
      <c r="J531" s="2"/>
    </row>
    <row r="532" spans="4:10" ht="15.75" customHeight="1">
      <c r="D532" s="31"/>
      <c r="E532" s="31"/>
      <c r="J532" s="2"/>
    </row>
    <row r="533" spans="4:10" ht="15.75" customHeight="1">
      <c r="D533" s="31"/>
      <c r="E533" s="31"/>
      <c r="J533" s="2"/>
    </row>
    <row r="534" spans="4:10" ht="15.75" customHeight="1">
      <c r="D534" s="31"/>
      <c r="E534" s="31"/>
      <c r="J534" s="2"/>
    </row>
    <row r="535" spans="4:10" ht="15.75" customHeight="1">
      <c r="D535" s="31"/>
      <c r="E535" s="31"/>
      <c r="J535" s="2"/>
    </row>
    <row r="536" spans="4:10" ht="15.75" customHeight="1">
      <c r="D536" s="31"/>
      <c r="E536" s="31"/>
      <c r="J536" s="2"/>
    </row>
    <row r="537" spans="4:10" ht="15.75" customHeight="1">
      <c r="D537" s="31"/>
      <c r="E537" s="31"/>
      <c r="J537" s="2"/>
    </row>
    <row r="538" spans="4:10" ht="15.75" customHeight="1">
      <c r="D538" s="31"/>
      <c r="E538" s="31"/>
      <c r="J538" s="2"/>
    </row>
    <row r="539" spans="4:10" ht="15.75" customHeight="1">
      <c r="D539" s="31"/>
      <c r="E539" s="31"/>
      <c r="J539" s="2"/>
    </row>
    <row r="540" spans="4:10" ht="15.75" customHeight="1">
      <c r="D540" s="31"/>
      <c r="E540" s="31"/>
      <c r="J540" s="2"/>
    </row>
    <row r="541" spans="4:10" ht="15.75" customHeight="1">
      <c r="D541" s="31"/>
      <c r="E541" s="31"/>
      <c r="J541" s="2"/>
    </row>
    <row r="542" spans="4:10" ht="15.75" customHeight="1">
      <c r="D542" s="31"/>
      <c r="E542" s="31"/>
      <c r="J542" s="2"/>
    </row>
    <row r="543" spans="4:10" ht="15.75" customHeight="1">
      <c r="D543" s="31"/>
      <c r="E543" s="31"/>
      <c r="J543" s="2"/>
    </row>
    <row r="544" spans="4:10" ht="15.75" customHeight="1">
      <c r="D544" s="31"/>
      <c r="E544" s="31"/>
      <c r="J544" s="2"/>
    </row>
    <row r="545" spans="4:10" ht="15.75" customHeight="1">
      <c r="D545" s="31"/>
      <c r="E545" s="31"/>
      <c r="J545" s="2"/>
    </row>
    <row r="546" spans="4:10" ht="15.75" customHeight="1">
      <c r="D546" s="31"/>
      <c r="E546" s="31"/>
      <c r="J546" s="2"/>
    </row>
    <row r="547" spans="4:10" ht="15.75" customHeight="1">
      <c r="D547" s="31"/>
      <c r="E547" s="31"/>
      <c r="J547" s="2"/>
    </row>
    <row r="548" spans="4:10" ht="15.75" customHeight="1">
      <c r="D548" s="31"/>
      <c r="E548" s="31"/>
      <c r="J548" s="2"/>
    </row>
    <row r="549" spans="4:10" ht="15.75" customHeight="1">
      <c r="D549" s="31"/>
      <c r="E549" s="31"/>
      <c r="J549" s="2"/>
    </row>
    <row r="550" spans="4:10" ht="15.75" customHeight="1">
      <c r="D550" s="31"/>
      <c r="E550" s="31"/>
      <c r="J550" s="2"/>
    </row>
    <row r="551" spans="4:10" ht="15.75" customHeight="1">
      <c r="D551" s="31"/>
      <c r="E551" s="31"/>
      <c r="J551" s="2"/>
    </row>
    <row r="552" spans="4:10" ht="15.75" customHeight="1">
      <c r="D552" s="31"/>
      <c r="E552" s="31"/>
      <c r="J552" s="2"/>
    </row>
    <row r="553" spans="4:10" ht="15.75" customHeight="1">
      <c r="D553" s="31"/>
      <c r="E553" s="31"/>
      <c r="J553" s="2"/>
    </row>
    <row r="554" spans="4:10" ht="15.75" customHeight="1">
      <c r="D554" s="31"/>
      <c r="E554" s="31"/>
      <c r="J554" s="2"/>
    </row>
    <row r="555" spans="4:10" ht="15.75" customHeight="1">
      <c r="D555" s="31"/>
      <c r="E555" s="31"/>
      <c r="J555" s="2"/>
    </row>
    <row r="556" spans="4:10" ht="15.75" customHeight="1">
      <c r="D556" s="31"/>
      <c r="E556" s="31"/>
      <c r="J556" s="2"/>
    </row>
    <row r="557" spans="4:10" ht="15.75" customHeight="1">
      <c r="D557" s="31"/>
      <c r="E557" s="31"/>
      <c r="J557" s="2"/>
    </row>
    <row r="558" spans="4:10" ht="15.75" customHeight="1">
      <c r="D558" s="31"/>
      <c r="E558" s="31"/>
      <c r="J558" s="2"/>
    </row>
    <row r="559" spans="4:10" ht="15.75" customHeight="1">
      <c r="D559" s="31"/>
      <c r="E559" s="31"/>
      <c r="J559" s="2"/>
    </row>
    <row r="560" spans="4:10" ht="15.75" customHeight="1">
      <c r="D560" s="31"/>
      <c r="E560" s="31"/>
      <c r="J560" s="2"/>
    </row>
    <row r="561" spans="4:10" ht="15.75" customHeight="1">
      <c r="D561" s="31"/>
      <c r="E561" s="31"/>
      <c r="J561" s="2"/>
    </row>
    <row r="562" spans="4:10" ht="15.75" customHeight="1">
      <c r="D562" s="31"/>
      <c r="E562" s="31"/>
      <c r="J562" s="2"/>
    </row>
    <row r="563" spans="4:10" ht="15.75" customHeight="1">
      <c r="D563" s="31"/>
      <c r="E563" s="31"/>
      <c r="J563" s="2"/>
    </row>
    <row r="564" spans="4:10" ht="15.75" customHeight="1">
      <c r="D564" s="31"/>
      <c r="E564" s="31"/>
      <c r="J564" s="2"/>
    </row>
    <row r="565" spans="4:10" ht="15.75" customHeight="1">
      <c r="D565" s="31"/>
      <c r="E565" s="31"/>
      <c r="J565" s="2"/>
    </row>
    <row r="566" spans="4:10" ht="15.75" customHeight="1">
      <c r="D566" s="31"/>
      <c r="E566" s="31"/>
      <c r="J566" s="2"/>
    </row>
    <row r="567" spans="4:10" ht="15.75" customHeight="1">
      <c r="D567" s="31"/>
      <c r="E567" s="31"/>
      <c r="J567" s="2"/>
    </row>
    <row r="568" spans="4:10" ht="15.75" customHeight="1">
      <c r="D568" s="31"/>
      <c r="E568" s="31"/>
      <c r="J568" s="2"/>
    </row>
    <row r="569" spans="4:10" ht="15.75" customHeight="1">
      <c r="D569" s="31"/>
      <c r="E569" s="31"/>
      <c r="J569" s="2"/>
    </row>
    <row r="570" spans="4:10" ht="15.75" customHeight="1">
      <c r="D570" s="31"/>
      <c r="E570" s="31"/>
      <c r="J570" s="2"/>
    </row>
    <row r="571" spans="4:10" ht="15.75" customHeight="1">
      <c r="D571" s="31"/>
      <c r="E571" s="31"/>
      <c r="J571" s="2"/>
    </row>
    <row r="572" spans="4:10" ht="15.75" customHeight="1">
      <c r="D572" s="31"/>
      <c r="E572" s="31"/>
      <c r="J572" s="2"/>
    </row>
    <row r="573" spans="4:10" ht="15.75" customHeight="1">
      <c r="D573" s="31"/>
      <c r="E573" s="31"/>
      <c r="J573" s="2"/>
    </row>
    <row r="574" spans="4:10" ht="15.75" customHeight="1">
      <c r="D574" s="31"/>
      <c r="E574" s="31"/>
      <c r="J574" s="2"/>
    </row>
    <row r="575" spans="4:10" ht="15.75" customHeight="1">
      <c r="D575" s="31"/>
      <c r="E575" s="31"/>
      <c r="J575" s="2"/>
    </row>
    <row r="576" spans="4:10" ht="15.75" customHeight="1">
      <c r="D576" s="31"/>
      <c r="E576" s="31"/>
      <c r="J576" s="2"/>
    </row>
    <row r="577" spans="4:10" ht="15.75" customHeight="1">
      <c r="D577" s="31"/>
      <c r="E577" s="31"/>
      <c r="J577" s="2"/>
    </row>
    <row r="578" spans="4:10" ht="15.75" customHeight="1">
      <c r="D578" s="31"/>
      <c r="E578" s="31"/>
      <c r="J578" s="2"/>
    </row>
    <row r="579" spans="4:10" ht="15.75" customHeight="1">
      <c r="D579" s="31"/>
      <c r="E579" s="31"/>
      <c r="J579" s="2"/>
    </row>
    <row r="580" spans="4:10" ht="15.75" customHeight="1">
      <c r="D580" s="31"/>
      <c r="E580" s="31"/>
      <c r="J580" s="2"/>
    </row>
    <row r="581" spans="4:10" ht="15.75" customHeight="1">
      <c r="D581" s="31"/>
      <c r="E581" s="31"/>
      <c r="J581" s="2"/>
    </row>
    <row r="582" spans="4:10" ht="15.75" customHeight="1">
      <c r="D582" s="31"/>
      <c r="E582" s="31"/>
      <c r="J582" s="2"/>
    </row>
    <row r="583" spans="4:10" ht="15.75" customHeight="1">
      <c r="D583" s="31"/>
      <c r="E583" s="31"/>
      <c r="J583" s="2"/>
    </row>
    <row r="584" spans="4:10" ht="15.75" customHeight="1">
      <c r="D584" s="31"/>
      <c r="E584" s="31"/>
      <c r="J584" s="2"/>
    </row>
    <row r="585" spans="4:10" ht="15.75" customHeight="1">
      <c r="D585" s="31"/>
      <c r="E585" s="31"/>
      <c r="J585" s="2"/>
    </row>
    <row r="586" spans="4:10" ht="15.75" customHeight="1">
      <c r="D586" s="31"/>
      <c r="E586" s="31"/>
      <c r="J586" s="2"/>
    </row>
    <row r="587" spans="4:10" ht="15.75" customHeight="1">
      <c r="D587" s="31"/>
      <c r="E587" s="31"/>
      <c r="J587" s="2"/>
    </row>
    <row r="588" spans="4:10" ht="15.75" customHeight="1">
      <c r="D588" s="31"/>
      <c r="E588" s="31"/>
      <c r="J588" s="2"/>
    </row>
    <row r="589" spans="4:10" ht="15.75" customHeight="1">
      <c r="D589" s="31"/>
      <c r="E589" s="31"/>
      <c r="J589" s="2"/>
    </row>
    <row r="590" spans="4:10" ht="15.75" customHeight="1">
      <c r="D590" s="31"/>
      <c r="E590" s="31"/>
      <c r="J590" s="2"/>
    </row>
    <row r="591" spans="4:10" ht="15.75" customHeight="1">
      <c r="D591" s="31"/>
      <c r="E591" s="31"/>
      <c r="J591" s="2"/>
    </row>
    <row r="592" spans="4:10" ht="15.75" customHeight="1">
      <c r="D592" s="31"/>
      <c r="E592" s="31"/>
      <c r="J592" s="2"/>
    </row>
    <row r="593" spans="4:10" ht="15.75" customHeight="1">
      <c r="D593" s="31"/>
      <c r="E593" s="31"/>
      <c r="J593" s="2"/>
    </row>
    <row r="594" spans="4:10" ht="15.75" customHeight="1">
      <c r="D594" s="31"/>
      <c r="E594" s="31"/>
      <c r="J594" s="2"/>
    </row>
    <row r="595" spans="4:10" ht="15.75" customHeight="1">
      <c r="D595" s="31"/>
      <c r="E595" s="31"/>
      <c r="J595" s="2"/>
    </row>
    <row r="596" spans="4:10" ht="15.75" customHeight="1">
      <c r="D596" s="31"/>
      <c r="E596" s="31"/>
      <c r="J596" s="2"/>
    </row>
    <row r="597" spans="4:10" ht="15.75" customHeight="1">
      <c r="D597" s="31"/>
      <c r="E597" s="31"/>
      <c r="J597" s="2"/>
    </row>
    <row r="598" spans="4:10" ht="15.75" customHeight="1">
      <c r="D598" s="31"/>
      <c r="E598" s="31"/>
      <c r="J598" s="2"/>
    </row>
    <row r="599" spans="4:10" ht="15.75" customHeight="1">
      <c r="D599" s="31"/>
      <c r="E599" s="31"/>
      <c r="J599" s="2"/>
    </row>
    <row r="600" spans="4:10" ht="15.75" customHeight="1">
      <c r="D600" s="31"/>
      <c r="E600" s="31"/>
      <c r="J600" s="2"/>
    </row>
    <row r="601" spans="4:10" ht="15.75" customHeight="1">
      <c r="D601" s="31"/>
      <c r="E601" s="31"/>
      <c r="J601" s="2"/>
    </row>
    <row r="602" spans="4:10" ht="15.75" customHeight="1">
      <c r="D602" s="31"/>
      <c r="E602" s="31"/>
      <c r="J602" s="2"/>
    </row>
    <row r="603" spans="4:10" ht="15.75" customHeight="1">
      <c r="D603" s="31"/>
      <c r="E603" s="31"/>
      <c r="J603" s="2"/>
    </row>
    <row r="604" spans="4:10" ht="15.75" customHeight="1">
      <c r="D604" s="31"/>
      <c r="E604" s="31"/>
      <c r="J604" s="2"/>
    </row>
    <row r="605" spans="4:10" ht="15.75" customHeight="1">
      <c r="D605" s="31"/>
      <c r="E605" s="31"/>
      <c r="J605" s="2"/>
    </row>
    <row r="606" spans="4:10" ht="15.75" customHeight="1">
      <c r="D606" s="31"/>
      <c r="E606" s="31"/>
      <c r="J606" s="2"/>
    </row>
    <row r="607" spans="4:10" ht="15.75" customHeight="1">
      <c r="D607" s="31"/>
      <c r="E607" s="31"/>
      <c r="J607" s="2"/>
    </row>
    <row r="608" spans="4:10" ht="15.75" customHeight="1">
      <c r="D608" s="31"/>
      <c r="E608" s="31"/>
      <c r="J608" s="2"/>
    </row>
    <row r="609" spans="4:10" ht="15.75" customHeight="1">
      <c r="D609" s="31"/>
      <c r="E609" s="31"/>
      <c r="J609" s="2"/>
    </row>
    <row r="610" spans="4:10" ht="15.75" customHeight="1">
      <c r="D610" s="31"/>
      <c r="E610" s="31"/>
      <c r="J610" s="2"/>
    </row>
    <row r="611" spans="4:10" ht="15.75" customHeight="1">
      <c r="D611" s="31"/>
      <c r="E611" s="31"/>
      <c r="J611" s="2"/>
    </row>
    <row r="612" spans="4:10" ht="15.75" customHeight="1">
      <c r="D612" s="31"/>
      <c r="E612" s="31"/>
      <c r="J612" s="2"/>
    </row>
    <row r="613" spans="4:10" ht="15.75" customHeight="1">
      <c r="D613" s="31"/>
      <c r="E613" s="31"/>
      <c r="J613" s="2"/>
    </row>
    <row r="614" spans="4:10" ht="15.75" customHeight="1">
      <c r="D614" s="31"/>
      <c r="E614" s="31"/>
      <c r="J614" s="2"/>
    </row>
    <row r="615" spans="4:10" ht="15.75" customHeight="1">
      <c r="D615" s="31"/>
      <c r="E615" s="31"/>
      <c r="J615" s="2"/>
    </row>
    <row r="616" spans="4:10" ht="15.75" customHeight="1">
      <c r="D616" s="31"/>
      <c r="E616" s="31"/>
      <c r="J616" s="2"/>
    </row>
    <row r="617" spans="4:10" ht="15.75" customHeight="1">
      <c r="D617" s="31"/>
      <c r="E617" s="31"/>
      <c r="J617" s="2"/>
    </row>
    <row r="618" spans="4:10" ht="15.75" customHeight="1">
      <c r="D618" s="31"/>
      <c r="E618" s="31"/>
      <c r="J618" s="2"/>
    </row>
    <row r="619" spans="4:10" ht="15.75" customHeight="1">
      <c r="D619" s="31"/>
      <c r="E619" s="31"/>
      <c r="J619" s="2"/>
    </row>
    <row r="620" spans="4:10" ht="15.75" customHeight="1">
      <c r="D620" s="31"/>
      <c r="E620" s="31"/>
      <c r="J620" s="2"/>
    </row>
    <row r="621" spans="4:10" ht="15.75" customHeight="1">
      <c r="D621" s="31"/>
      <c r="E621" s="31"/>
      <c r="J621" s="2"/>
    </row>
    <row r="622" spans="4:10" ht="15.75" customHeight="1">
      <c r="D622" s="31"/>
      <c r="E622" s="31"/>
      <c r="J622" s="2"/>
    </row>
    <row r="623" spans="4:10" ht="15.75" customHeight="1">
      <c r="D623" s="31"/>
      <c r="E623" s="31"/>
      <c r="J623" s="2"/>
    </row>
    <row r="624" spans="4:10" ht="15.75" customHeight="1">
      <c r="D624" s="31"/>
      <c r="E624" s="31"/>
      <c r="J624" s="2"/>
    </row>
    <row r="625" spans="4:10" ht="15.75" customHeight="1">
      <c r="D625" s="31"/>
      <c r="E625" s="31"/>
      <c r="J625" s="2"/>
    </row>
    <row r="626" spans="4:10" ht="15.75" customHeight="1">
      <c r="D626" s="31"/>
      <c r="E626" s="31"/>
      <c r="J626" s="2"/>
    </row>
    <row r="627" spans="4:10" ht="15.75" customHeight="1">
      <c r="D627" s="31"/>
      <c r="E627" s="31"/>
      <c r="J627" s="2"/>
    </row>
    <row r="628" spans="4:10" ht="15.75" customHeight="1">
      <c r="D628" s="31"/>
      <c r="E628" s="31"/>
      <c r="J628" s="2"/>
    </row>
    <row r="629" spans="4:10" ht="15.75" customHeight="1">
      <c r="D629" s="31"/>
      <c r="E629" s="31"/>
      <c r="J629" s="2"/>
    </row>
    <row r="630" spans="4:10" ht="15.75" customHeight="1">
      <c r="D630" s="31"/>
      <c r="E630" s="31"/>
      <c r="J630" s="2"/>
    </row>
    <row r="631" spans="4:10" ht="15.75" customHeight="1">
      <c r="D631" s="31"/>
      <c r="E631" s="31"/>
      <c r="J631" s="2"/>
    </row>
    <row r="632" spans="4:10" ht="15.75" customHeight="1">
      <c r="D632" s="31"/>
      <c r="E632" s="31"/>
      <c r="J632" s="2"/>
    </row>
    <row r="633" spans="4:10" ht="15.75" customHeight="1">
      <c r="D633" s="31"/>
      <c r="E633" s="31"/>
      <c r="J633" s="2"/>
    </row>
    <row r="634" spans="4:10" ht="15.75" customHeight="1">
      <c r="D634" s="31"/>
      <c r="E634" s="31"/>
      <c r="J634" s="2"/>
    </row>
    <row r="635" spans="4:10" ht="15.75" customHeight="1">
      <c r="D635" s="31"/>
      <c r="E635" s="31"/>
      <c r="J635" s="2"/>
    </row>
    <row r="636" spans="4:10" ht="15.75" customHeight="1">
      <c r="D636" s="31"/>
      <c r="E636" s="31"/>
      <c r="J636" s="2"/>
    </row>
    <row r="637" spans="4:10" ht="15.75" customHeight="1">
      <c r="D637" s="31"/>
      <c r="E637" s="31"/>
      <c r="J637" s="2"/>
    </row>
    <row r="638" spans="4:10" ht="15.75" customHeight="1">
      <c r="D638" s="31"/>
      <c r="E638" s="31"/>
      <c r="J638" s="2"/>
    </row>
    <row r="639" spans="4:10" ht="15.75" customHeight="1">
      <c r="D639" s="31"/>
      <c r="E639" s="31"/>
      <c r="J639" s="2"/>
    </row>
    <row r="640" spans="4:10" ht="15.75" customHeight="1">
      <c r="D640" s="31"/>
      <c r="E640" s="31"/>
      <c r="J640" s="2"/>
    </row>
    <row r="641" spans="4:10" ht="15.75" customHeight="1">
      <c r="D641" s="31"/>
      <c r="E641" s="31"/>
      <c r="J641" s="2"/>
    </row>
    <row r="642" spans="4:10" ht="15.75" customHeight="1">
      <c r="D642" s="31"/>
      <c r="E642" s="31"/>
      <c r="J642" s="2"/>
    </row>
    <row r="643" spans="4:10" ht="15.75" customHeight="1">
      <c r="D643" s="31"/>
      <c r="E643" s="31"/>
      <c r="J643" s="2"/>
    </row>
    <row r="644" spans="4:10" ht="15.75" customHeight="1">
      <c r="D644" s="31"/>
      <c r="E644" s="31"/>
      <c r="J644" s="2"/>
    </row>
    <row r="645" spans="4:10" ht="15.75" customHeight="1">
      <c r="D645" s="31"/>
      <c r="E645" s="31"/>
      <c r="J645" s="2"/>
    </row>
    <row r="646" spans="4:10" ht="15.75" customHeight="1">
      <c r="D646" s="31"/>
      <c r="E646" s="31"/>
      <c r="J646" s="2"/>
    </row>
    <row r="647" spans="4:10" ht="15.75" customHeight="1">
      <c r="D647" s="31"/>
      <c r="E647" s="31"/>
      <c r="J647" s="2"/>
    </row>
    <row r="648" spans="4:10" ht="15.75" customHeight="1">
      <c r="D648" s="31"/>
      <c r="E648" s="31"/>
      <c r="J648" s="2"/>
    </row>
    <row r="649" spans="4:10" ht="15.75" customHeight="1">
      <c r="D649" s="31"/>
      <c r="E649" s="31"/>
      <c r="J649" s="2"/>
    </row>
    <row r="650" spans="4:10" ht="15.75" customHeight="1">
      <c r="D650" s="31"/>
      <c r="E650" s="31"/>
      <c r="J650" s="2"/>
    </row>
    <row r="651" spans="4:10" ht="15.75" customHeight="1">
      <c r="D651" s="31"/>
      <c r="E651" s="31"/>
      <c r="J651" s="2"/>
    </row>
    <row r="652" spans="4:10" ht="15.75" customHeight="1">
      <c r="D652" s="31"/>
      <c r="E652" s="31"/>
      <c r="J652" s="2"/>
    </row>
    <row r="653" spans="4:10" ht="15.75" customHeight="1">
      <c r="D653" s="31"/>
      <c r="E653" s="31"/>
      <c r="J653" s="2"/>
    </row>
    <row r="654" spans="4:10" ht="15.75" customHeight="1">
      <c r="D654" s="31"/>
      <c r="E654" s="31"/>
      <c r="J654" s="2"/>
    </row>
    <row r="655" spans="4:10" ht="15.75" customHeight="1">
      <c r="D655" s="31"/>
      <c r="E655" s="31"/>
      <c r="J655" s="2"/>
    </row>
    <row r="656" spans="4:10" ht="15.75" customHeight="1">
      <c r="D656" s="31"/>
      <c r="E656" s="31"/>
      <c r="J656" s="2"/>
    </row>
    <row r="657" spans="4:10" ht="15.75" customHeight="1">
      <c r="D657" s="31"/>
      <c r="E657" s="31"/>
      <c r="J657" s="2"/>
    </row>
    <row r="658" spans="4:10" ht="15.75" customHeight="1">
      <c r="D658" s="31"/>
      <c r="E658" s="31"/>
      <c r="J658" s="2"/>
    </row>
    <row r="659" spans="4:10" ht="15.75" customHeight="1">
      <c r="D659" s="31"/>
      <c r="E659" s="31"/>
      <c r="J659" s="2"/>
    </row>
    <row r="660" spans="4:10" ht="15.75" customHeight="1">
      <c r="D660" s="31"/>
      <c r="E660" s="31"/>
      <c r="J660" s="2"/>
    </row>
    <row r="661" spans="4:10" ht="15.75" customHeight="1">
      <c r="D661" s="31"/>
      <c r="E661" s="31"/>
      <c r="J661" s="2"/>
    </row>
    <row r="662" spans="4:10" ht="15.75" customHeight="1">
      <c r="D662" s="31"/>
      <c r="E662" s="31"/>
      <c r="J662" s="2"/>
    </row>
    <row r="663" spans="4:10" ht="15.75" customHeight="1">
      <c r="D663" s="31"/>
      <c r="E663" s="31"/>
      <c r="J663" s="2"/>
    </row>
    <row r="664" spans="4:10" ht="15.75" customHeight="1">
      <c r="D664" s="31"/>
      <c r="E664" s="31"/>
      <c r="J664" s="2"/>
    </row>
    <row r="665" spans="4:10" ht="15.75" customHeight="1">
      <c r="D665" s="31"/>
      <c r="E665" s="31"/>
      <c r="J665" s="2"/>
    </row>
    <row r="666" spans="4:10" ht="15.75" customHeight="1">
      <c r="D666" s="31"/>
      <c r="E666" s="31"/>
      <c r="J666" s="2"/>
    </row>
    <row r="667" spans="4:10" ht="15.75" customHeight="1">
      <c r="D667" s="31"/>
      <c r="E667" s="31"/>
      <c r="J667" s="2"/>
    </row>
    <row r="668" spans="4:10" ht="15.75" customHeight="1">
      <c r="D668" s="31"/>
      <c r="E668" s="31"/>
      <c r="J668" s="2"/>
    </row>
    <row r="669" spans="4:10" ht="15.75" customHeight="1">
      <c r="D669" s="31"/>
      <c r="E669" s="31"/>
      <c r="J669" s="2"/>
    </row>
    <row r="670" spans="4:10" ht="15.75" customHeight="1">
      <c r="D670" s="31"/>
      <c r="E670" s="31"/>
      <c r="J670" s="2"/>
    </row>
    <row r="671" spans="4:10" ht="15.75" customHeight="1">
      <c r="D671" s="31"/>
      <c r="E671" s="31"/>
      <c r="J671" s="2"/>
    </row>
    <row r="672" spans="4:10" ht="15.75" customHeight="1">
      <c r="D672" s="31"/>
      <c r="E672" s="31"/>
      <c r="J672" s="2"/>
    </row>
    <row r="673" spans="4:10" ht="15.75" customHeight="1">
      <c r="D673" s="31"/>
      <c r="E673" s="31"/>
      <c r="J673" s="2"/>
    </row>
    <row r="674" spans="4:10" ht="15.75" customHeight="1">
      <c r="D674" s="31"/>
      <c r="E674" s="31"/>
      <c r="J674" s="2"/>
    </row>
    <row r="675" spans="4:10" ht="15.75" customHeight="1">
      <c r="D675" s="31"/>
      <c r="E675" s="31"/>
      <c r="J675" s="2"/>
    </row>
    <row r="676" spans="4:10" ht="15.75" customHeight="1">
      <c r="D676" s="31"/>
      <c r="E676" s="31"/>
      <c r="J676" s="2"/>
    </row>
    <row r="677" spans="4:10" ht="15.75" customHeight="1">
      <c r="D677" s="31"/>
      <c r="E677" s="31"/>
      <c r="J677" s="2"/>
    </row>
    <row r="678" spans="4:10" ht="15.75" customHeight="1">
      <c r="D678" s="31"/>
      <c r="E678" s="31"/>
      <c r="J678" s="2"/>
    </row>
    <row r="679" spans="4:10" ht="15.75" customHeight="1">
      <c r="D679" s="31"/>
      <c r="E679" s="31"/>
      <c r="J679" s="2"/>
    </row>
    <row r="680" spans="4:10" ht="15.75" customHeight="1">
      <c r="D680" s="31"/>
      <c r="E680" s="31"/>
      <c r="J680" s="2"/>
    </row>
    <row r="681" spans="4:10" ht="15.75" customHeight="1">
      <c r="D681" s="31"/>
      <c r="E681" s="31"/>
      <c r="J681" s="2"/>
    </row>
    <row r="682" spans="4:10" ht="15.75" customHeight="1">
      <c r="D682" s="31"/>
      <c r="E682" s="31"/>
      <c r="J682" s="2"/>
    </row>
    <row r="683" spans="4:10" ht="15.75" customHeight="1">
      <c r="D683" s="31"/>
      <c r="E683" s="31"/>
      <c r="J683" s="2"/>
    </row>
    <row r="684" spans="4:10" ht="15.75" customHeight="1">
      <c r="D684" s="31"/>
      <c r="E684" s="31"/>
      <c r="J684" s="2"/>
    </row>
    <row r="685" spans="4:10" ht="15.75" customHeight="1">
      <c r="D685" s="31"/>
      <c r="E685" s="31"/>
      <c r="J685" s="2"/>
    </row>
    <row r="686" spans="4:10" ht="15.75" customHeight="1">
      <c r="D686" s="31"/>
      <c r="E686" s="31"/>
      <c r="J686" s="2"/>
    </row>
    <row r="687" spans="4:10" ht="15.75" customHeight="1">
      <c r="D687" s="31"/>
      <c r="E687" s="31"/>
      <c r="J687" s="2"/>
    </row>
    <row r="688" spans="4:10" ht="15.75" customHeight="1">
      <c r="D688" s="31"/>
      <c r="E688" s="31"/>
      <c r="J688" s="2"/>
    </row>
    <row r="689" spans="4:10" ht="15.75" customHeight="1">
      <c r="D689" s="31"/>
      <c r="E689" s="31"/>
      <c r="J689" s="2"/>
    </row>
    <row r="690" spans="4:10" ht="15.75" customHeight="1">
      <c r="D690" s="31"/>
      <c r="E690" s="31"/>
      <c r="J690" s="2"/>
    </row>
    <row r="691" spans="4:10" ht="15.75" customHeight="1">
      <c r="D691" s="31"/>
      <c r="E691" s="31"/>
      <c r="J691" s="2"/>
    </row>
    <row r="692" spans="4:10" ht="15.75" customHeight="1">
      <c r="D692" s="31"/>
      <c r="E692" s="31"/>
      <c r="J692" s="2"/>
    </row>
    <row r="693" spans="4:10" ht="15.75" customHeight="1">
      <c r="D693" s="31"/>
      <c r="E693" s="31"/>
      <c r="J693" s="2"/>
    </row>
    <row r="694" spans="4:10" ht="15.75" customHeight="1">
      <c r="D694" s="31"/>
      <c r="E694" s="31"/>
      <c r="J694" s="2"/>
    </row>
    <row r="695" spans="4:10" ht="15.75" customHeight="1">
      <c r="D695" s="31"/>
      <c r="E695" s="31"/>
      <c r="J695" s="2"/>
    </row>
    <row r="696" spans="4:10" ht="15.75" customHeight="1">
      <c r="D696" s="31"/>
      <c r="E696" s="31"/>
      <c r="J696" s="2"/>
    </row>
    <row r="697" spans="4:10" ht="15.75" customHeight="1">
      <c r="D697" s="31"/>
      <c r="E697" s="31"/>
      <c r="J697" s="2"/>
    </row>
    <row r="698" spans="4:10" ht="15.75" customHeight="1">
      <c r="D698" s="31"/>
      <c r="E698" s="31"/>
      <c r="J698" s="2"/>
    </row>
    <row r="699" spans="4:10" ht="15.75" customHeight="1">
      <c r="D699" s="31"/>
      <c r="E699" s="31"/>
      <c r="J699" s="2"/>
    </row>
    <row r="700" spans="4:10" ht="15.75" customHeight="1">
      <c r="D700" s="31"/>
      <c r="E700" s="31"/>
      <c r="J700" s="2"/>
    </row>
    <row r="701" spans="4:10" ht="15.75" customHeight="1">
      <c r="D701" s="31"/>
      <c r="E701" s="31"/>
      <c r="J701" s="2"/>
    </row>
    <row r="702" spans="4:10" ht="15.75" customHeight="1">
      <c r="D702" s="31"/>
      <c r="E702" s="31"/>
      <c r="J702" s="2"/>
    </row>
    <row r="703" spans="4:10" ht="15.75" customHeight="1">
      <c r="D703" s="31"/>
      <c r="E703" s="31"/>
      <c r="J703" s="2"/>
    </row>
    <row r="704" spans="4:10" ht="15.75" customHeight="1">
      <c r="D704" s="31"/>
      <c r="E704" s="31"/>
      <c r="J704" s="2"/>
    </row>
    <row r="705" spans="4:10" ht="15.75" customHeight="1">
      <c r="D705" s="31"/>
      <c r="E705" s="31"/>
      <c r="J705" s="2"/>
    </row>
    <row r="706" spans="4:10" ht="15.75" customHeight="1">
      <c r="D706" s="31"/>
      <c r="E706" s="31"/>
      <c r="J706" s="2"/>
    </row>
    <row r="707" spans="4:10" ht="15.75" customHeight="1">
      <c r="D707" s="31"/>
      <c r="E707" s="31"/>
      <c r="J707" s="2"/>
    </row>
    <row r="708" spans="4:10" ht="15.75" customHeight="1">
      <c r="D708" s="31"/>
      <c r="E708" s="31"/>
      <c r="J708" s="2"/>
    </row>
    <row r="709" spans="4:10" ht="15.75" customHeight="1">
      <c r="D709" s="31"/>
      <c r="E709" s="31"/>
      <c r="J709" s="2"/>
    </row>
    <row r="710" spans="4:10" ht="15.75" customHeight="1">
      <c r="D710" s="31"/>
      <c r="E710" s="31"/>
      <c r="J710" s="2"/>
    </row>
    <row r="711" spans="4:10" ht="15.75" customHeight="1">
      <c r="D711" s="31"/>
      <c r="E711" s="31"/>
      <c r="J711" s="2"/>
    </row>
    <row r="712" spans="4:10" ht="15.75" customHeight="1">
      <c r="D712" s="31"/>
      <c r="E712" s="31"/>
      <c r="J712" s="2"/>
    </row>
    <row r="713" spans="4:10" ht="15.75" customHeight="1">
      <c r="D713" s="31"/>
      <c r="E713" s="31"/>
      <c r="J713" s="2"/>
    </row>
    <row r="714" spans="4:10" ht="15.75" customHeight="1">
      <c r="D714" s="31"/>
      <c r="E714" s="31"/>
      <c r="J714" s="2"/>
    </row>
    <row r="715" spans="4:10" ht="15.75" customHeight="1">
      <c r="D715" s="31"/>
      <c r="E715" s="31"/>
      <c r="J715" s="2"/>
    </row>
    <row r="716" spans="4:10" ht="15.75" customHeight="1">
      <c r="D716" s="31"/>
      <c r="E716" s="31"/>
      <c r="J716" s="2"/>
    </row>
    <row r="717" spans="4:10" ht="15.75" customHeight="1">
      <c r="D717" s="31"/>
      <c r="E717" s="31"/>
      <c r="J717" s="2"/>
    </row>
    <row r="718" spans="4:10" ht="15.75" customHeight="1">
      <c r="D718" s="31"/>
      <c r="E718" s="31"/>
      <c r="J718" s="2"/>
    </row>
    <row r="719" spans="4:10" ht="15.75" customHeight="1">
      <c r="D719" s="31"/>
      <c r="E719" s="31"/>
      <c r="J719" s="2"/>
    </row>
    <row r="720" spans="4:10" ht="15.75" customHeight="1">
      <c r="D720" s="31"/>
      <c r="E720" s="31"/>
      <c r="J720" s="2"/>
    </row>
    <row r="721" spans="4:10" ht="15.75" customHeight="1">
      <c r="D721" s="31"/>
      <c r="E721" s="31"/>
      <c r="J721" s="2"/>
    </row>
    <row r="722" spans="4:10" ht="15.75" customHeight="1">
      <c r="D722" s="31"/>
      <c r="E722" s="31"/>
      <c r="J722" s="2"/>
    </row>
    <row r="723" spans="4:10" ht="15.75" customHeight="1">
      <c r="D723" s="31"/>
      <c r="E723" s="31"/>
      <c r="J723" s="2"/>
    </row>
    <row r="724" spans="4:10" ht="15.75" customHeight="1">
      <c r="D724" s="31"/>
      <c r="E724" s="31"/>
      <c r="J724" s="2"/>
    </row>
    <row r="725" spans="4:10" ht="15.75" customHeight="1">
      <c r="D725" s="31"/>
      <c r="E725" s="31"/>
      <c r="J725" s="2"/>
    </row>
    <row r="726" spans="4:10" ht="15.75" customHeight="1">
      <c r="D726" s="31"/>
      <c r="E726" s="31"/>
      <c r="J726" s="2"/>
    </row>
    <row r="727" spans="4:10" ht="15.75" customHeight="1">
      <c r="D727" s="31"/>
      <c r="E727" s="31"/>
      <c r="J727" s="2"/>
    </row>
    <row r="728" spans="4:10" ht="15.75" customHeight="1">
      <c r="D728" s="31"/>
      <c r="E728" s="31"/>
      <c r="J728" s="2"/>
    </row>
    <row r="729" spans="4:10" ht="15.75" customHeight="1">
      <c r="D729" s="31"/>
      <c r="E729" s="31"/>
      <c r="J729" s="2"/>
    </row>
    <row r="730" spans="4:10" ht="15.75" customHeight="1">
      <c r="D730" s="31"/>
      <c r="E730" s="31"/>
      <c r="J730" s="2"/>
    </row>
    <row r="731" spans="4:10" ht="15.75" customHeight="1">
      <c r="D731" s="31"/>
      <c r="E731" s="31"/>
      <c r="J731" s="2"/>
    </row>
    <row r="732" spans="4:10" ht="15.75" customHeight="1">
      <c r="D732" s="31"/>
      <c r="E732" s="31"/>
      <c r="J732" s="2"/>
    </row>
    <row r="733" spans="4:10" ht="15.75" customHeight="1">
      <c r="D733" s="31"/>
      <c r="E733" s="31"/>
      <c r="J733" s="2"/>
    </row>
    <row r="734" spans="4:10" ht="15.75" customHeight="1">
      <c r="D734" s="31"/>
      <c r="E734" s="31"/>
      <c r="J734" s="2"/>
    </row>
    <row r="735" spans="4:10" ht="15.75" customHeight="1">
      <c r="D735" s="31"/>
      <c r="E735" s="31"/>
      <c r="J735" s="2"/>
    </row>
    <row r="736" spans="4:10" ht="15.75" customHeight="1">
      <c r="D736" s="31"/>
      <c r="E736" s="31"/>
      <c r="J736" s="2"/>
    </row>
    <row r="737" spans="4:10" ht="15.75" customHeight="1">
      <c r="D737" s="31"/>
      <c r="E737" s="31"/>
      <c r="J737" s="2"/>
    </row>
    <row r="738" spans="4:10" ht="15.75" customHeight="1">
      <c r="D738" s="31"/>
      <c r="E738" s="31"/>
      <c r="J738" s="2"/>
    </row>
    <row r="739" spans="4:10" ht="15.75" customHeight="1">
      <c r="D739" s="31"/>
      <c r="E739" s="31"/>
      <c r="J739" s="2"/>
    </row>
    <row r="740" spans="4:10" ht="15.75" customHeight="1">
      <c r="D740" s="31"/>
      <c r="E740" s="31"/>
      <c r="J740" s="2"/>
    </row>
    <row r="741" spans="4:10" ht="15.75" customHeight="1">
      <c r="D741" s="31"/>
      <c r="E741" s="31"/>
      <c r="J741" s="2"/>
    </row>
    <row r="742" spans="4:10" ht="15.75" customHeight="1">
      <c r="D742" s="31"/>
      <c r="E742" s="31"/>
      <c r="J742" s="2"/>
    </row>
    <row r="743" spans="4:10" ht="15.75" customHeight="1">
      <c r="D743" s="31"/>
      <c r="E743" s="31"/>
      <c r="J743" s="2"/>
    </row>
    <row r="744" spans="4:10" ht="15.75" customHeight="1">
      <c r="D744" s="31"/>
      <c r="E744" s="31"/>
      <c r="J744" s="2"/>
    </row>
    <row r="745" spans="4:10" ht="15.75" customHeight="1">
      <c r="D745" s="31"/>
      <c r="E745" s="31"/>
      <c r="J745" s="2"/>
    </row>
    <row r="746" spans="4:10" ht="15.75" customHeight="1">
      <c r="D746" s="31"/>
      <c r="E746" s="31"/>
      <c r="J746" s="2"/>
    </row>
    <row r="747" spans="4:10" ht="15.75" customHeight="1">
      <c r="D747" s="31"/>
      <c r="E747" s="31"/>
      <c r="J747" s="2"/>
    </row>
    <row r="748" spans="4:10" ht="15.75" customHeight="1">
      <c r="D748" s="31"/>
      <c r="E748" s="31"/>
      <c r="J748" s="2"/>
    </row>
    <row r="749" spans="4:10" ht="15.75" customHeight="1">
      <c r="D749" s="31"/>
      <c r="E749" s="31"/>
      <c r="J749" s="2"/>
    </row>
    <row r="750" spans="4:10" ht="15.75" customHeight="1">
      <c r="D750" s="31"/>
      <c r="E750" s="31"/>
      <c r="J750" s="2"/>
    </row>
    <row r="751" spans="4:10" ht="15.75" customHeight="1">
      <c r="D751" s="31"/>
      <c r="E751" s="31"/>
      <c r="J751" s="2"/>
    </row>
    <row r="752" spans="4:10" ht="15.75" customHeight="1">
      <c r="D752" s="31"/>
      <c r="E752" s="31"/>
      <c r="J752" s="2"/>
    </row>
    <row r="753" spans="4:10" ht="15.75" customHeight="1">
      <c r="D753" s="31"/>
      <c r="E753" s="31"/>
      <c r="J753" s="2"/>
    </row>
    <row r="754" spans="4:10" ht="15.75" customHeight="1">
      <c r="D754" s="31"/>
      <c r="E754" s="31"/>
      <c r="J754" s="2"/>
    </row>
    <row r="755" spans="4:10" ht="15.75" customHeight="1">
      <c r="D755" s="31"/>
      <c r="E755" s="31"/>
      <c r="J755" s="2"/>
    </row>
    <row r="756" spans="4:10" ht="15.75" customHeight="1">
      <c r="D756" s="31"/>
      <c r="E756" s="31"/>
      <c r="J756" s="2"/>
    </row>
    <row r="757" spans="4:10" ht="15.75" customHeight="1">
      <c r="D757" s="31"/>
      <c r="E757" s="31"/>
      <c r="J757" s="2"/>
    </row>
    <row r="758" spans="4:10" ht="15.75" customHeight="1">
      <c r="D758" s="31"/>
      <c r="E758" s="31"/>
      <c r="J758" s="2"/>
    </row>
    <row r="759" spans="4:10" ht="15.75" customHeight="1">
      <c r="D759" s="31"/>
      <c r="E759" s="31"/>
      <c r="J759" s="2"/>
    </row>
    <row r="760" spans="4:10" ht="15.75" customHeight="1">
      <c r="D760" s="31"/>
      <c r="E760" s="31"/>
      <c r="J760" s="2"/>
    </row>
    <row r="761" spans="4:10" ht="15.75" customHeight="1">
      <c r="D761" s="31"/>
      <c r="E761" s="31"/>
      <c r="J761" s="2"/>
    </row>
    <row r="762" spans="4:10" ht="15.75" customHeight="1">
      <c r="D762" s="31"/>
      <c r="E762" s="31"/>
      <c r="J762" s="2"/>
    </row>
    <row r="763" spans="4:10" ht="15.75" customHeight="1">
      <c r="D763" s="31"/>
      <c r="E763" s="31"/>
      <c r="J763" s="2"/>
    </row>
    <row r="764" spans="4:10" ht="15.75" customHeight="1">
      <c r="D764" s="31"/>
      <c r="E764" s="31"/>
      <c r="J764" s="2"/>
    </row>
    <row r="765" spans="4:10" ht="15.75" customHeight="1">
      <c r="D765" s="31"/>
      <c r="E765" s="31"/>
      <c r="J765" s="2"/>
    </row>
    <row r="766" spans="4:10" ht="15.75" customHeight="1">
      <c r="D766" s="31"/>
      <c r="E766" s="31"/>
      <c r="J766" s="2"/>
    </row>
    <row r="767" spans="4:10" ht="15.75" customHeight="1">
      <c r="D767" s="31"/>
      <c r="E767" s="31"/>
      <c r="J767" s="2"/>
    </row>
    <row r="768" spans="4:10" ht="15.75" customHeight="1">
      <c r="D768" s="31"/>
      <c r="E768" s="31"/>
      <c r="J768" s="2"/>
    </row>
    <row r="769" spans="4:10" ht="15.75" customHeight="1">
      <c r="D769" s="31"/>
      <c r="E769" s="31"/>
      <c r="J769" s="2"/>
    </row>
    <row r="770" spans="4:10" ht="15.75" customHeight="1">
      <c r="D770" s="31"/>
      <c r="E770" s="31"/>
      <c r="J770" s="2"/>
    </row>
    <row r="771" spans="4:10" ht="15.75" customHeight="1">
      <c r="D771" s="31"/>
      <c r="E771" s="31"/>
      <c r="J771" s="2"/>
    </row>
    <row r="772" spans="4:10" ht="15.75" customHeight="1">
      <c r="D772" s="31"/>
      <c r="E772" s="31"/>
      <c r="J772" s="2"/>
    </row>
    <row r="773" spans="4:10" ht="15.75" customHeight="1">
      <c r="D773" s="31"/>
      <c r="E773" s="31"/>
      <c r="J773" s="2"/>
    </row>
    <row r="774" spans="4:10" ht="15.75" customHeight="1">
      <c r="D774" s="31"/>
      <c r="E774" s="31"/>
      <c r="J774" s="2"/>
    </row>
    <row r="775" spans="4:10" ht="15.75" customHeight="1">
      <c r="D775" s="31"/>
      <c r="E775" s="31"/>
      <c r="J775" s="2"/>
    </row>
    <row r="776" spans="4:10" ht="15.75" customHeight="1">
      <c r="D776" s="31"/>
      <c r="E776" s="31"/>
      <c r="J776" s="2"/>
    </row>
    <row r="777" spans="4:10" ht="15.75" customHeight="1">
      <c r="D777" s="31"/>
      <c r="E777" s="31"/>
      <c r="J777" s="2"/>
    </row>
    <row r="778" spans="4:10" ht="15.75" customHeight="1">
      <c r="D778" s="31"/>
      <c r="E778" s="31"/>
      <c r="J778" s="2"/>
    </row>
    <row r="779" spans="4:10" ht="15.75" customHeight="1">
      <c r="D779" s="31"/>
      <c r="E779" s="31"/>
      <c r="J779" s="2"/>
    </row>
    <row r="780" spans="4:10" ht="15.75" customHeight="1">
      <c r="D780" s="31"/>
      <c r="E780" s="31"/>
      <c r="J780" s="2"/>
    </row>
    <row r="781" spans="4:10" ht="15.75" customHeight="1">
      <c r="D781" s="31"/>
      <c r="E781" s="31"/>
      <c r="J781" s="2"/>
    </row>
    <row r="782" spans="4:10" ht="15.75" customHeight="1">
      <c r="D782" s="31"/>
      <c r="E782" s="31"/>
      <c r="J782" s="2"/>
    </row>
    <row r="783" spans="4:10" ht="15.75" customHeight="1">
      <c r="D783" s="31"/>
      <c r="E783" s="31"/>
      <c r="J783" s="2"/>
    </row>
    <row r="784" spans="4:10" ht="15.75" customHeight="1">
      <c r="D784" s="31"/>
      <c r="E784" s="31"/>
      <c r="J784" s="2"/>
    </row>
    <row r="785" spans="4:10" ht="15.75" customHeight="1">
      <c r="D785" s="31"/>
      <c r="E785" s="31"/>
      <c r="J785" s="2"/>
    </row>
    <row r="786" spans="4:10" ht="15.75" customHeight="1">
      <c r="D786" s="31"/>
      <c r="E786" s="31"/>
      <c r="J786" s="2"/>
    </row>
    <row r="787" spans="4:10" ht="15.75" customHeight="1">
      <c r="D787" s="31"/>
      <c r="E787" s="31"/>
      <c r="J787" s="2"/>
    </row>
    <row r="788" spans="4:10" ht="15.75" customHeight="1">
      <c r="D788" s="31"/>
      <c r="E788" s="31"/>
      <c r="J788" s="2"/>
    </row>
    <row r="789" spans="4:10" ht="15.75" customHeight="1">
      <c r="D789" s="31"/>
      <c r="E789" s="31"/>
      <c r="J789" s="2"/>
    </row>
    <row r="790" spans="4:10" ht="15.75" customHeight="1">
      <c r="D790" s="31"/>
      <c r="E790" s="31"/>
      <c r="J790" s="2"/>
    </row>
    <row r="791" spans="4:10" ht="15.75" customHeight="1">
      <c r="D791" s="31"/>
      <c r="E791" s="31"/>
      <c r="J791" s="2"/>
    </row>
    <row r="792" spans="4:10" ht="15.75" customHeight="1">
      <c r="D792" s="31"/>
      <c r="E792" s="31"/>
      <c r="J792" s="2"/>
    </row>
    <row r="793" spans="4:10" ht="15.75" customHeight="1">
      <c r="D793" s="31"/>
      <c r="E793" s="31"/>
      <c r="J793" s="2"/>
    </row>
    <row r="794" spans="4:10" ht="15.75" customHeight="1">
      <c r="D794" s="31"/>
      <c r="E794" s="31"/>
      <c r="J794" s="2"/>
    </row>
    <row r="795" spans="4:10" ht="15.75" customHeight="1">
      <c r="D795" s="31"/>
      <c r="E795" s="31"/>
      <c r="J795" s="2"/>
    </row>
    <row r="796" spans="4:10" ht="15.75" customHeight="1">
      <c r="D796" s="31"/>
      <c r="E796" s="31"/>
      <c r="J796" s="2"/>
    </row>
    <row r="797" spans="4:10" ht="15.75" customHeight="1">
      <c r="D797" s="31"/>
      <c r="E797" s="31"/>
      <c r="J797" s="2"/>
    </row>
    <row r="798" spans="4:10" ht="15.75" customHeight="1">
      <c r="D798" s="31"/>
      <c r="E798" s="31"/>
      <c r="J798" s="2"/>
    </row>
    <row r="799" spans="4:10" ht="15.75" customHeight="1">
      <c r="D799" s="31"/>
      <c r="E799" s="31"/>
      <c r="J799" s="2"/>
    </row>
    <row r="800" spans="4:10" ht="15.75" customHeight="1">
      <c r="D800" s="31"/>
      <c r="E800" s="31"/>
      <c r="J800" s="2"/>
    </row>
    <row r="801" spans="4:10" ht="15.75" customHeight="1">
      <c r="D801" s="31"/>
      <c r="E801" s="31"/>
      <c r="J801" s="2"/>
    </row>
    <row r="802" spans="4:10" ht="15.75" customHeight="1">
      <c r="D802" s="31"/>
      <c r="E802" s="31"/>
      <c r="J802" s="2"/>
    </row>
    <row r="803" spans="4:10" ht="15.75" customHeight="1">
      <c r="D803" s="31"/>
      <c r="E803" s="31"/>
      <c r="J803" s="2"/>
    </row>
    <row r="804" spans="4:10" ht="15.75" customHeight="1">
      <c r="D804" s="31"/>
      <c r="E804" s="31"/>
      <c r="J804" s="2"/>
    </row>
    <row r="805" spans="4:10" ht="15.75" customHeight="1">
      <c r="D805" s="31"/>
      <c r="E805" s="31"/>
      <c r="J805" s="2"/>
    </row>
    <row r="806" spans="4:10" ht="15.75" customHeight="1">
      <c r="D806" s="31"/>
      <c r="E806" s="31"/>
      <c r="J806" s="2"/>
    </row>
    <row r="807" spans="4:10" ht="15.75" customHeight="1">
      <c r="D807" s="31"/>
      <c r="E807" s="31"/>
      <c r="J807" s="2"/>
    </row>
    <row r="808" spans="4:10" ht="15.75" customHeight="1">
      <c r="D808" s="31"/>
      <c r="E808" s="31"/>
      <c r="J808" s="2"/>
    </row>
    <row r="809" spans="4:10" ht="15.75" customHeight="1">
      <c r="D809" s="31"/>
      <c r="E809" s="31"/>
      <c r="J809" s="2"/>
    </row>
    <row r="810" spans="4:10" ht="15.75" customHeight="1">
      <c r="D810" s="31"/>
      <c r="E810" s="31"/>
      <c r="J810" s="2"/>
    </row>
    <row r="811" spans="4:10" ht="15.75" customHeight="1">
      <c r="D811" s="31"/>
      <c r="E811" s="31"/>
      <c r="J811" s="2"/>
    </row>
    <row r="812" spans="4:10" ht="15.75" customHeight="1">
      <c r="D812" s="31"/>
      <c r="E812" s="31"/>
      <c r="J812" s="2"/>
    </row>
    <row r="813" spans="4:10" ht="15.75" customHeight="1">
      <c r="D813" s="31"/>
      <c r="E813" s="31"/>
      <c r="J813" s="2"/>
    </row>
    <row r="814" spans="4:10" ht="15.75" customHeight="1">
      <c r="D814" s="31"/>
      <c r="E814" s="31"/>
      <c r="J814" s="2"/>
    </row>
    <row r="815" spans="4:10" ht="15.75" customHeight="1">
      <c r="D815" s="31"/>
      <c r="E815" s="31"/>
      <c r="J815" s="2"/>
    </row>
    <row r="816" spans="4:10" ht="15.75" customHeight="1">
      <c r="D816" s="31"/>
      <c r="E816" s="31"/>
      <c r="J816" s="2"/>
    </row>
    <row r="817" spans="4:10" ht="15.75" customHeight="1">
      <c r="D817" s="31"/>
      <c r="E817" s="31"/>
      <c r="J817" s="2"/>
    </row>
    <row r="818" spans="4:10" ht="15.75" customHeight="1">
      <c r="D818" s="31"/>
      <c r="E818" s="31"/>
      <c r="J818" s="2"/>
    </row>
    <row r="819" spans="4:10" ht="15.75" customHeight="1">
      <c r="D819" s="31"/>
      <c r="E819" s="31"/>
      <c r="J819" s="2"/>
    </row>
    <row r="820" spans="4:10" ht="15.75" customHeight="1">
      <c r="D820" s="31"/>
      <c r="E820" s="31"/>
      <c r="J820" s="2"/>
    </row>
    <row r="821" spans="4:10" ht="15.75" customHeight="1">
      <c r="D821" s="31"/>
      <c r="E821" s="31"/>
      <c r="J821" s="2"/>
    </row>
    <row r="822" spans="4:10" ht="15.75" customHeight="1">
      <c r="D822" s="31"/>
      <c r="E822" s="31"/>
      <c r="J822" s="2"/>
    </row>
    <row r="823" spans="4:10" ht="15.75" customHeight="1">
      <c r="D823" s="31"/>
      <c r="E823" s="31"/>
      <c r="J823" s="2"/>
    </row>
    <row r="824" spans="4:10" ht="15.75" customHeight="1">
      <c r="D824" s="31"/>
      <c r="E824" s="31"/>
      <c r="J824" s="2"/>
    </row>
    <row r="825" spans="4:10" ht="15.75" customHeight="1">
      <c r="D825" s="31"/>
      <c r="E825" s="31"/>
      <c r="J825" s="2"/>
    </row>
    <row r="826" spans="4:10" ht="15.75" customHeight="1">
      <c r="D826" s="31"/>
      <c r="E826" s="31"/>
      <c r="J826" s="2"/>
    </row>
    <row r="827" spans="4:10" ht="15.75" customHeight="1">
      <c r="D827" s="31"/>
      <c r="E827" s="31"/>
      <c r="J827" s="2"/>
    </row>
    <row r="828" spans="4:10" ht="15.75" customHeight="1">
      <c r="D828" s="31"/>
      <c r="E828" s="31"/>
      <c r="J828" s="2"/>
    </row>
    <row r="829" spans="4:10" ht="15.75" customHeight="1">
      <c r="D829" s="31"/>
      <c r="E829" s="31"/>
      <c r="J829" s="2"/>
    </row>
    <row r="830" spans="4:10" ht="15.75" customHeight="1">
      <c r="D830" s="31"/>
      <c r="E830" s="31"/>
      <c r="J830" s="2"/>
    </row>
    <row r="831" spans="4:10" ht="15.75" customHeight="1">
      <c r="D831" s="31"/>
      <c r="E831" s="31"/>
      <c r="J831" s="2"/>
    </row>
    <row r="832" spans="4:10" ht="15.75" customHeight="1">
      <c r="D832" s="31"/>
      <c r="E832" s="31"/>
      <c r="J832" s="2"/>
    </row>
    <row r="833" spans="4:10" ht="15.75" customHeight="1">
      <c r="D833" s="31"/>
      <c r="E833" s="31"/>
      <c r="J833" s="2"/>
    </row>
    <row r="834" spans="4:10" ht="15.75" customHeight="1">
      <c r="D834" s="31"/>
      <c r="E834" s="31"/>
      <c r="J834" s="2"/>
    </row>
    <row r="835" spans="4:10" ht="15.75" customHeight="1">
      <c r="D835" s="31"/>
      <c r="E835" s="31"/>
      <c r="J835" s="2"/>
    </row>
    <row r="836" spans="4:10" ht="15.75" customHeight="1">
      <c r="D836" s="31"/>
      <c r="E836" s="31"/>
      <c r="J836" s="2"/>
    </row>
    <row r="837" spans="4:10" ht="15.75" customHeight="1">
      <c r="D837" s="31"/>
      <c r="E837" s="31"/>
      <c r="J837" s="2"/>
    </row>
    <row r="838" spans="4:10" ht="15.75" customHeight="1">
      <c r="D838" s="31"/>
      <c r="E838" s="31"/>
      <c r="J838" s="2"/>
    </row>
    <row r="839" spans="4:10" ht="15.75" customHeight="1">
      <c r="D839" s="31"/>
      <c r="E839" s="31"/>
      <c r="J839" s="2"/>
    </row>
    <row r="840" spans="4:10" ht="15.75" customHeight="1">
      <c r="D840" s="31"/>
      <c r="E840" s="31"/>
      <c r="J840" s="2"/>
    </row>
    <row r="841" spans="4:10" ht="15.75" customHeight="1">
      <c r="D841" s="31"/>
      <c r="E841" s="31"/>
      <c r="J841" s="2"/>
    </row>
    <row r="842" spans="4:10" ht="15.75" customHeight="1">
      <c r="D842" s="31"/>
      <c r="E842" s="31"/>
      <c r="J842" s="2"/>
    </row>
    <row r="843" spans="4:10" ht="15.75" customHeight="1">
      <c r="D843" s="31"/>
      <c r="E843" s="31"/>
      <c r="J843" s="2"/>
    </row>
    <row r="844" spans="4:10" ht="15.75" customHeight="1">
      <c r="D844" s="31"/>
      <c r="E844" s="31"/>
      <c r="J844" s="2"/>
    </row>
    <row r="845" spans="4:10" ht="15.75" customHeight="1">
      <c r="D845" s="31"/>
      <c r="E845" s="31"/>
      <c r="J845" s="2"/>
    </row>
    <row r="846" spans="4:10" ht="15.75" customHeight="1">
      <c r="D846" s="31"/>
      <c r="E846" s="31"/>
      <c r="J846" s="2"/>
    </row>
    <row r="847" spans="4:10" ht="15.75" customHeight="1">
      <c r="D847" s="31"/>
      <c r="E847" s="31"/>
      <c r="J847" s="2"/>
    </row>
    <row r="848" spans="4:10" ht="15.75" customHeight="1">
      <c r="D848" s="31"/>
      <c r="E848" s="31"/>
      <c r="J848" s="2"/>
    </row>
    <row r="849" spans="4:10" ht="15.75" customHeight="1">
      <c r="D849" s="31"/>
      <c r="E849" s="31"/>
      <c r="J849" s="2"/>
    </row>
    <row r="850" spans="4:10" ht="15.75" customHeight="1">
      <c r="D850" s="31"/>
      <c r="E850" s="31"/>
      <c r="J850" s="2"/>
    </row>
    <row r="851" spans="4:10" ht="15.75" customHeight="1">
      <c r="D851" s="31"/>
      <c r="E851" s="31"/>
      <c r="J851" s="2"/>
    </row>
    <row r="852" spans="4:10" ht="15.75" customHeight="1">
      <c r="D852" s="31"/>
      <c r="E852" s="31"/>
      <c r="J852" s="2"/>
    </row>
    <row r="853" spans="4:10" ht="15.75" customHeight="1">
      <c r="D853" s="31"/>
      <c r="E853" s="31"/>
      <c r="J853" s="2"/>
    </row>
    <row r="854" spans="4:10" ht="15.75" customHeight="1">
      <c r="D854" s="31"/>
      <c r="E854" s="31"/>
      <c r="J854" s="2"/>
    </row>
    <row r="855" spans="4:10" ht="15.75" customHeight="1">
      <c r="D855" s="31"/>
      <c r="E855" s="31"/>
      <c r="J855" s="2"/>
    </row>
    <row r="856" spans="4:10" ht="15.75" customHeight="1">
      <c r="D856" s="31"/>
      <c r="E856" s="31"/>
      <c r="J856" s="2"/>
    </row>
    <row r="857" spans="4:10" ht="15.75" customHeight="1">
      <c r="D857" s="31"/>
      <c r="E857" s="31"/>
      <c r="J857" s="2"/>
    </row>
    <row r="858" spans="4:10" ht="15.75" customHeight="1">
      <c r="D858" s="31"/>
      <c r="E858" s="31"/>
      <c r="J858" s="2"/>
    </row>
    <row r="859" spans="4:10" ht="15.75" customHeight="1">
      <c r="D859" s="31"/>
      <c r="E859" s="31"/>
      <c r="J859" s="2"/>
    </row>
    <row r="860" spans="4:10" ht="15.75" customHeight="1">
      <c r="D860" s="31"/>
      <c r="E860" s="31"/>
      <c r="J860" s="2"/>
    </row>
    <row r="861" spans="4:10" ht="15.75" customHeight="1">
      <c r="D861" s="31"/>
      <c r="E861" s="31"/>
      <c r="J861" s="2"/>
    </row>
    <row r="862" spans="4:10" ht="15.75" customHeight="1">
      <c r="D862" s="31"/>
      <c r="E862" s="31"/>
      <c r="J862" s="2"/>
    </row>
    <row r="863" spans="4:10" ht="15.75" customHeight="1">
      <c r="D863" s="31"/>
      <c r="E863" s="31"/>
      <c r="J863" s="2"/>
    </row>
    <row r="864" spans="4:10" ht="15.75" customHeight="1">
      <c r="D864" s="31"/>
      <c r="E864" s="31"/>
      <c r="J864" s="2"/>
    </row>
    <row r="865" spans="4:10" ht="15.75" customHeight="1">
      <c r="D865" s="31"/>
      <c r="E865" s="31"/>
      <c r="J865" s="2"/>
    </row>
    <row r="866" spans="4:10" ht="15.75" customHeight="1">
      <c r="D866" s="31"/>
      <c r="E866" s="31"/>
      <c r="J866" s="2"/>
    </row>
    <row r="867" spans="4:10" ht="15.75" customHeight="1">
      <c r="D867" s="31"/>
      <c r="E867" s="31"/>
      <c r="J867" s="2"/>
    </row>
    <row r="868" spans="4:10" ht="15.75" customHeight="1">
      <c r="D868" s="31"/>
      <c r="E868" s="31"/>
      <c r="J868" s="2"/>
    </row>
    <row r="869" spans="4:10" ht="15.75" customHeight="1">
      <c r="D869" s="31"/>
      <c r="E869" s="31"/>
      <c r="J869" s="2"/>
    </row>
    <row r="870" spans="4:10" ht="15.75" customHeight="1">
      <c r="D870" s="31"/>
      <c r="E870" s="31"/>
      <c r="J870" s="2"/>
    </row>
    <row r="871" spans="4:10" ht="15.75" customHeight="1">
      <c r="D871" s="31"/>
      <c r="E871" s="31"/>
      <c r="J871" s="2"/>
    </row>
    <row r="872" spans="4:10" ht="15.75" customHeight="1">
      <c r="D872" s="31"/>
      <c r="E872" s="31"/>
      <c r="J872" s="2"/>
    </row>
    <row r="873" spans="4:10" ht="15.75" customHeight="1">
      <c r="D873" s="31"/>
      <c r="E873" s="31"/>
      <c r="J873" s="2"/>
    </row>
    <row r="874" spans="4:10" ht="15.75" customHeight="1">
      <c r="D874" s="31"/>
      <c r="E874" s="31"/>
      <c r="J874" s="2"/>
    </row>
    <row r="875" spans="4:10" ht="15.75" customHeight="1">
      <c r="D875" s="31"/>
      <c r="E875" s="31"/>
      <c r="J875" s="2"/>
    </row>
    <row r="876" spans="4:10" ht="15.75" customHeight="1">
      <c r="D876" s="31"/>
      <c r="E876" s="31"/>
      <c r="J876" s="2"/>
    </row>
    <row r="877" spans="4:10" ht="15.75" customHeight="1">
      <c r="D877" s="31"/>
      <c r="E877" s="31"/>
      <c r="J877" s="2"/>
    </row>
    <row r="878" spans="4:10" ht="15.75" customHeight="1">
      <c r="D878" s="31"/>
      <c r="E878" s="31"/>
      <c r="J878" s="2"/>
    </row>
    <row r="879" spans="4:10" ht="15.75" customHeight="1">
      <c r="D879" s="31"/>
      <c r="E879" s="31"/>
      <c r="J879" s="2"/>
    </row>
    <row r="880" spans="4:10" ht="15.75" customHeight="1">
      <c r="D880" s="31"/>
      <c r="E880" s="31"/>
      <c r="J880" s="2"/>
    </row>
    <row r="881" spans="4:10" ht="15.75" customHeight="1">
      <c r="D881" s="31"/>
      <c r="E881" s="31"/>
      <c r="J881" s="2"/>
    </row>
    <row r="882" spans="4:10" ht="15.75" customHeight="1">
      <c r="D882" s="31"/>
      <c r="E882" s="31"/>
      <c r="J882" s="2"/>
    </row>
    <row r="883" spans="4:10" ht="15.75" customHeight="1">
      <c r="D883" s="31"/>
      <c r="E883" s="31"/>
      <c r="J883" s="2"/>
    </row>
    <row r="884" spans="4:10" ht="15.75" customHeight="1">
      <c r="D884" s="31"/>
      <c r="E884" s="31"/>
      <c r="J884" s="2"/>
    </row>
    <row r="885" spans="4:10" ht="15.75" customHeight="1">
      <c r="D885" s="31"/>
      <c r="E885" s="31"/>
      <c r="J885" s="2"/>
    </row>
    <row r="886" spans="4:10" ht="15.75" customHeight="1">
      <c r="D886" s="31"/>
      <c r="E886" s="31"/>
      <c r="J886" s="2"/>
    </row>
    <row r="887" spans="4:10" ht="15.75" customHeight="1">
      <c r="D887" s="31"/>
      <c r="E887" s="31"/>
      <c r="J887" s="2"/>
    </row>
    <row r="888" spans="4:10" ht="15.75" customHeight="1">
      <c r="D888" s="31"/>
      <c r="E888" s="31"/>
      <c r="J888" s="2"/>
    </row>
    <row r="889" spans="4:10" ht="15.75" customHeight="1">
      <c r="D889" s="31"/>
      <c r="E889" s="31"/>
      <c r="J889" s="2"/>
    </row>
    <row r="890" spans="4:10" ht="15.75" customHeight="1">
      <c r="D890" s="31"/>
      <c r="E890" s="31"/>
      <c r="J890" s="2"/>
    </row>
    <row r="891" spans="4:10" ht="15.75" customHeight="1">
      <c r="D891" s="31"/>
      <c r="E891" s="31"/>
      <c r="J891" s="2"/>
    </row>
    <row r="892" spans="4:10" ht="15.75" customHeight="1">
      <c r="D892" s="31"/>
      <c r="E892" s="31"/>
      <c r="J892" s="2"/>
    </row>
    <row r="893" spans="4:10" ht="15.75" customHeight="1">
      <c r="D893" s="31"/>
      <c r="E893" s="31"/>
      <c r="J893" s="2"/>
    </row>
    <row r="894" spans="4:10" ht="15.75" customHeight="1">
      <c r="D894" s="31"/>
      <c r="E894" s="31"/>
      <c r="J894" s="2"/>
    </row>
    <row r="895" spans="4:10" ht="15.75" customHeight="1">
      <c r="D895" s="31"/>
      <c r="E895" s="31"/>
      <c r="J895" s="2"/>
    </row>
    <row r="896" spans="4:10" ht="15.75" customHeight="1">
      <c r="D896" s="31"/>
      <c r="E896" s="31"/>
      <c r="J896" s="2"/>
    </row>
    <row r="897" spans="4:10" ht="15.75" customHeight="1">
      <c r="D897" s="31"/>
      <c r="E897" s="31"/>
      <c r="J897" s="2"/>
    </row>
    <row r="898" spans="4:10" ht="15.75" customHeight="1">
      <c r="D898" s="31"/>
      <c r="E898" s="31"/>
      <c r="J898" s="2"/>
    </row>
    <row r="899" spans="4:10" ht="15.75" customHeight="1">
      <c r="D899" s="31"/>
      <c r="E899" s="31"/>
      <c r="J899" s="2"/>
    </row>
    <row r="900" spans="4:10" ht="15.75" customHeight="1">
      <c r="D900" s="31"/>
      <c r="E900" s="31"/>
      <c r="J900" s="2"/>
    </row>
    <row r="901" spans="4:10" ht="15.75" customHeight="1">
      <c r="D901" s="31"/>
      <c r="E901" s="31"/>
      <c r="J901" s="2"/>
    </row>
    <row r="902" spans="4:10" ht="15.75" customHeight="1">
      <c r="D902" s="31"/>
      <c r="E902" s="31"/>
      <c r="J902" s="2"/>
    </row>
    <row r="903" spans="4:10" ht="15.75" customHeight="1">
      <c r="D903" s="31"/>
      <c r="E903" s="31"/>
      <c r="J903" s="2"/>
    </row>
    <row r="904" spans="4:10" ht="15.75" customHeight="1">
      <c r="D904" s="31"/>
      <c r="E904" s="31"/>
      <c r="J904" s="2"/>
    </row>
    <row r="905" spans="4:10" ht="15.75" customHeight="1">
      <c r="D905" s="31"/>
      <c r="E905" s="31"/>
      <c r="J905" s="2"/>
    </row>
    <row r="906" spans="4:10" ht="15.75" customHeight="1">
      <c r="D906" s="31"/>
      <c r="E906" s="31"/>
      <c r="J906" s="2"/>
    </row>
    <row r="907" spans="4:10" ht="15.75" customHeight="1">
      <c r="D907" s="31"/>
      <c r="E907" s="31"/>
      <c r="J907" s="2"/>
    </row>
    <row r="908" spans="4:10" ht="15.75" customHeight="1">
      <c r="D908" s="31"/>
      <c r="E908" s="31"/>
      <c r="J908" s="2"/>
    </row>
    <row r="909" spans="4:10" ht="15.75" customHeight="1">
      <c r="D909" s="31"/>
      <c r="E909" s="31"/>
      <c r="J909" s="2"/>
    </row>
    <row r="910" spans="4:10" ht="15.75" customHeight="1">
      <c r="D910" s="31"/>
      <c r="E910" s="31"/>
      <c r="J910" s="2"/>
    </row>
    <row r="911" spans="4:10" ht="15.75" customHeight="1">
      <c r="D911" s="31"/>
      <c r="E911" s="31"/>
      <c r="J911" s="2"/>
    </row>
    <row r="912" spans="4:10" ht="15.75" customHeight="1">
      <c r="D912" s="31"/>
      <c r="E912" s="31"/>
      <c r="J912" s="2"/>
    </row>
    <row r="913" spans="4:10" ht="15.75" customHeight="1">
      <c r="D913" s="31"/>
      <c r="E913" s="31"/>
      <c r="J913" s="2"/>
    </row>
    <row r="914" spans="4:10" ht="15.75" customHeight="1">
      <c r="D914" s="31"/>
      <c r="E914" s="31"/>
      <c r="J914" s="2"/>
    </row>
    <row r="915" spans="4:10" ht="15.75" customHeight="1">
      <c r="D915" s="31"/>
      <c r="E915" s="31"/>
      <c r="J915" s="2"/>
    </row>
    <row r="916" spans="4:10" ht="15.75" customHeight="1">
      <c r="D916" s="31"/>
      <c r="E916" s="31"/>
      <c r="J916" s="2"/>
    </row>
    <row r="917" spans="4:10" ht="15.75" customHeight="1">
      <c r="D917" s="31"/>
      <c r="E917" s="31"/>
      <c r="J917" s="2"/>
    </row>
    <row r="918" spans="4:10" ht="15.75" customHeight="1">
      <c r="D918" s="31"/>
      <c r="E918" s="31"/>
      <c r="J918" s="2"/>
    </row>
    <row r="919" spans="4:10" ht="15.75" customHeight="1">
      <c r="D919" s="31"/>
      <c r="E919" s="31"/>
      <c r="J919" s="2"/>
    </row>
    <row r="920" spans="4:10" ht="15.75" customHeight="1">
      <c r="D920" s="31"/>
      <c r="E920" s="31"/>
      <c r="J920" s="2"/>
    </row>
    <row r="921" spans="4:10" ht="15.75" customHeight="1">
      <c r="D921" s="31"/>
      <c r="E921" s="31"/>
      <c r="J921" s="2"/>
    </row>
    <row r="922" spans="4:10" ht="15.75" customHeight="1">
      <c r="D922" s="31"/>
      <c r="E922" s="31"/>
      <c r="J922" s="2"/>
    </row>
    <row r="923" spans="4:10" ht="15.75" customHeight="1">
      <c r="D923" s="31"/>
      <c r="E923" s="31"/>
      <c r="J923" s="2"/>
    </row>
    <row r="924" spans="4:10" ht="15.75" customHeight="1">
      <c r="D924" s="31"/>
      <c r="E924" s="31"/>
      <c r="J924" s="2"/>
    </row>
    <row r="925" spans="4:10" ht="15.75" customHeight="1">
      <c r="D925" s="31"/>
      <c r="E925" s="31"/>
      <c r="J925" s="2"/>
    </row>
    <row r="926" spans="4:10" ht="15.75" customHeight="1">
      <c r="D926" s="31"/>
      <c r="E926" s="31"/>
      <c r="J926" s="2"/>
    </row>
    <row r="927" spans="4:10" ht="15.75" customHeight="1">
      <c r="D927" s="31"/>
      <c r="E927" s="31"/>
      <c r="J927" s="2"/>
    </row>
    <row r="928" spans="4:10" ht="15.75" customHeight="1">
      <c r="D928" s="31"/>
      <c r="E928" s="31"/>
      <c r="J928" s="2"/>
    </row>
    <row r="929" spans="4:10" ht="15.75" customHeight="1">
      <c r="D929" s="31"/>
      <c r="E929" s="31"/>
      <c r="J929" s="2"/>
    </row>
    <row r="930" spans="4:10" ht="15.75" customHeight="1">
      <c r="D930" s="31"/>
      <c r="E930" s="31"/>
      <c r="J930" s="2"/>
    </row>
    <row r="931" spans="4:10" ht="15.75" customHeight="1">
      <c r="D931" s="31"/>
      <c r="E931" s="31"/>
      <c r="J931" s="2"/>
    </row>
    <row r="932" spans="4:10" ht="15.75" customHeight="1">
      <c r="D932" s="31"/>
      <c r="E932" s="31"/>
      <c r="J932" s="2"/>
    </row>
    <row r="933" spans="4:10" ht="15.75" customHeight="1">
      <c r="D933" s="31"/>
      <c r="E933" s="31"/>
      <c r="J933" s="2"/>
    </row>
    <row r="934" spans="4:10" ht="15.75" customHeight="1">
      <c r="D934" s="31"/>
      <c r="E934" s="31"/>
      <c r="J934" s="2"/>
    </row>
    <row r="935" spans="4:10" ht="15.75" customHeight="1">
      <c r="D935" s="31"/>
      <c r="E935" s="31"/>
      <c r="J935" s="2"/>
    </row>
    <row r="936" spans="4:10" ht="15.75" customHeight="1">
      <c r="D936" s="31"/>
      <c r="E936" s="31"/>
      <c r="J936" s="2"/>
    </row>
    <row r="937" spans="4:10" ht="15.75" customHeight="1">
      <c r="D937" s="31"/>
      <c r="E937" s="31"/>
      <c r="J937" s="2"/>
    </row>
    <row r="938" spans="4:10" ht="15.75" customHeight="1">
      <c r="D938" s="31"/>
      <c r="E938" s="31"/>
      <c r="J938" s="2"/>
    </row>
    <row r="939" spans="4:10" ht="15.75" customHeight="1">
      <c r="D939" s="31"/>
      <c r="E939" s="31"/>
      <c r="J939" s="2"/>
    </row>
    <row r="940" spans="4:10" ht="15.75" customHeight="1">
      <c r="D940" s="31"/>
      <c r="E940" s="31"/>
      <c r="J940" s="2"/>
    </row>
    <row r="941" spans="4:10" ht="15.75" customHeight="1">
      <c r="D941" s="31"/>
      <c r="E941" s="31"/>
      <c r="J941" s="2"/>
    </row>
    <row r="942" spans="4:10" ht="15.75" customHeight="1">
      <c r="D942" s="31"/>
      <c r="E942" s="31"/>
      <c r="J942" s="2"/>
    </row>
    <row r="943" spans="4:10" ht="15.75" customHeight="1">
      <c r="D943" s="31"/>
      <c r="E943" s="31"/>
      <c r="J943" s="2"/>
    </row>
    <row r="944" spans="4:10" ht="15.75" customHeight="1">
      <c r="D944" s="31"/>
      <c r="E944" s="31"/>
      <c r="J944" s="2"/>
    </row>
    <row r="945" spans="4:10" ht="15.75" customHeight="1">
      <c r="D945" s="31"/>
      <c r="E945" s="31"/>
      <c r="J945" s="2"/>
    </row>
    <row r="946" spans="4:10" ht="15.75" customHeight="1">
      <c r="D946" s="31"/>
      <c r="E946" s="31"/>
      <c r="J946" s="2"/>
    </row>
    <row r="947" spans="4:10" ht="15.75" customHeight="1">
      <c r="D947" s="31"/>
      <c r="E947" s="31"/>
      <c r="J947" s="2"/>
    </row>
    <row r="948" spans="4:10" ht="15.75" customHeight="1">
      <c r="D948" s="31"/>
      <c r="E948" s="31"/>
      <c r="J948" s="2"/>
    </row>
    <row r="949" spans="4:10" ht="15.75" customHeight="1">
      <c r="D949" s="31"/>
      <c r="E949" s="31"/>
      <c r="J949" s="2"/>
    </row>
    <row r="950" spans="4:10" ht="15.75" customHeight="1">
      <c r="D950" s="31"/>
      <c r="E950" s="31"/>
      <c r="J950" s="2"/>
    </row>
    <row r="951" spans="4:10" ht="15.75" customHeight="1">
      <c r="D951" s="31"/>
      <c r="E951" s="31"/>
      <c r="J951" s="2"/>
    </row>
    <row r="952" spans="4:10" ht="15.75" customHeight="1">
      <c r="D952" s="31"/>
      <c r="E952" s="31"/>
      <c r="J952" s="2"/>
    </row>
    <row r="953" spans="4:10" ht="15.75" customHeight="1">
      <c r="D953" s="31"/>
      <c r="E953" s="31"/>
      <c r="J953" s="2"/>
    </row>
    <row r="954" spans="4:10" ht="15.75" customHeight="1">
      <c r="D954" s="31"/>
      <c r="E954" s="31"/>
      <c r="J954" s="2"/>
    </row>
    <row r="955" spans="4:10" ht="15.75" customHeight="1">
      <c r="D955" s="31"/>
      <c r="E955" s="31"/>
      <c r="J955" s="2"/>
    </row>
    <row r="956" spans="4:10" ht="15.75" customHeight="1">
      <c r="D956" s="31"/>
      <c r="E956" s="31"/>
      <c r="J956" s="2"/>
    </row>
    <row r="957" spans="4:10" ht="15.75" customHeight="1">
      <c r="D957" s="31"/>
      <c r="E957" s="31"/>
      <c r="J957" s="2"/>
    </row>
    <row r="958" spans="4:10" ht="15.75" customHeight="1">
      <c r="D958" s="31"/>
      <c r="E958" s="31"/>
      <c r="J958" s="2"/>
    </row>
    <row r="959" spans="4:10" ht="15.75" customHeight="1">
      <c r="D959" s="31"/>
      <c r="E959" s="31"/>
      <c r="J959" s="2"/>
    </row>
    <row r="960" spans="4:10" ht="15.75" customHeight="1">
      <c r="D960" s="31"/>
      <c r="E960" s="31"/>
      <c r="J960" s="2"/>
    </row>
    <row r="961" spans="4:10" ht="15.75" customHeight="1">
      <c r="D961" s="31"/>
      <c r="E961" s="31"/>
      <c r="J961" s="2"/>
    </row>
    <row r="962" spans="4:10" ht="15.75" customHeight="1">
      <c r="D962" s="31"/>
      <c r="E962" s="31"/>
      <c r="J962" s="2"/>
    </row>
    <row r="963" spans="4:10" ht="15.75" customHeight="1">
      <c r="D963" s="31"/>
      <c r="E963" s="31"/>
      <c r="J963" s="2"/>
    </row>
    <row r="964" spans="4:10" ht="15.75" customHeight="1">
      <c r="D964" s="31"/>
      <c r="E964" s="31"/>
      <c r="J964" s="2"/>
    </row>
    <row r="965" spans="4:10" ht="15.75" customHeight="1">
      <c r="D965" s="31"/>
      <c r="E965" s="31"/>
      <c r="J965" s="2"/>
    </row>
    <row r="966" spans="4:10" ht="15.75" customHeight="1">
      <c r="D966" s="31"/>
      <c r="E966" s="31"/>
      <c r="J966" s="2"/>
    </row>
    <row r="967" spans="4:10" ht="15.75" customHeight="1">
      <c r="D967" s="31"/>
      <c r="E967" s="31"/>
      <c r="J967" s="2"/>
    </row>
    <row r="968" spans="4:10" ht="15.75" customHeight="1">
      <c r="D968" s="31"/>
      <c r="E968" s="31"/>
      <c r="J968" s="2"/>
    </row>
    <row r="969" spans="4:10" ht="15.75" customHeight="1">
      <c r="D969" s="31"/>
      <c r="E969" s="31"/>
      <c r="J969" s="2"/>
    </row>
    <row r="970" spans="4:10" ht="15.75" customHeight="1">
      <c r="D970" s="31"/>
      <c r="E970" s="31"/>
      <c r="J970" s="2"/>
    </row>
    <row r="971" spans="4:10" ht="15.75" customHeight="1">
      <c r="D971" s="31"/>
      <c r="E971" s="31"/>
      <c r="J971" s="2"/>
    </row>
    <row r="972" spans="4:10" ht="15.75" customHeight="1">
      <c r="D972" s="31"/>
      <c r="E972" s="31"/>
      <c r="J972" s="2"/>
    </row>
    <row r="973" spans="4:10" ht="15.75" customHeight="1">
      <c r="D973" s="31"/>
      <c r="E973" s="31"/>
      <c r="J973" s="2"/>
    </row>
    <row r="974" spans="4:10" ht="15.75" customHeight="1">
      <c r="D974" s="31"/>
      <c r="E974" s="31"/>
      <c r="J974" s="2"/>
    </row>
    <row r="975" spans="4:10" ht="15.75" customHeight="1">
      <c r="D975" s="31"/>
      <c r="E975" s="31"/>
      <c r="J975" s="2"/>
    </row>
    <row r="976" spans="4:10" ht="15.75" customHeight="1">
      <c r="D976" s="31"/>
      <c r="E976" s="31"/>
      <c r="J976" s="2"/>
    </row>
    <row r="977" spans="4:10" ht="15.75" customHeight="1">
      <c r="D977" s="31"/>
      <c r="E977" s="31"/>
      <c r="J977" s="2"/>
    </row>
    <row r="978" spans="4:10" ht="15.75" customHeight="1">
      <c r="D978" s="31"/>
      <c r="E978" s="31"/>
      <c r="J978" s="2"/>
    </row>
    <row r="979" spans="4:10" ht="15.75" customHeight="1">
      <c r="D979" s="31"/>
      <c r="E979" s="31"/>
      <c r="J979" s="2"/>
    </row>
    <row r="980" spans="4:10" ht="15.75" customHeight="1">
      <c r="D980" s="31"/>
      <c r="E980" s="31"/>
      <c r="J980" s="2"/>
    </row>
    <row r="981" spans="4:10" ht="15.75" customHeight="1">
      <c r="D981" s="31"/>
      <c r="E981" s="31"/>
      <c r="J981" s="2"/>
    </row>
    <row r="982" spans="4:10" ht="15.75" customHeight="1">
      <c r="D982" s="31"/>
      <c r="E982" s="31"/>
      <c r="J982" s="2"/>
    </row>
    <row r="983" spans="4:10" ht="15.75" customHeight="1">
      <c r="D983" s="31"/>
      <c r="E983" s="31"/>
      <c r="J983" s="2"/>
    </row>
    <row r="984" spans="4:10" ht="15.75" customHeight="1">
      <c r="D984" s="31"/>
      <c r="E984" s="31"/>
      <c r="J984" s="2"/>
    </row>
    <row r="985" spans="4:10" ht="15.75" customHeight="1">
      <c r="D985" s="31"/>
      <c r="E985" s="31"/>
      <c r="J985" s="2"/>
    </row>
    <row r="986" spans="4:10" ht="15.75" customHeight="1">
      <c r="D986" s="31"/>
      <c r="E986" s="31"/>
      <c r="J986" s="2"/>
    </row>
    <row r="987" spans="4:10" ht="15.75" customHeight="1">
      <c r="D987" s="31"/>
      <c r="E987" s="31"/>
      <c r="J987" s="2"/>
    </row>
    <row r="988" spans="4:10" ht="15.75" customHeight="1">
      <c r="D988" s="31"/>
      <c r="E988" s="31"/>
      <c r="J988" s="2"/>
    </row>
    <row r="989" spans="4:10" ht="15.75" customHeight="1">
      <c r="D989" s="31"/>
      <c r="E989" s="31"/>
      <c r="J989" s="2"/>
    </row>
    <row r="990" spans="4:10" ht="15.75" customHeight="1">
      <c r="D990" s="31"/>
      <c r="E990" s="31"/>
      <c r="J990" s="2"/>
    </row>
    <row r="991" spans="4:10" ht="15.75" customHeight="1">
      <c r="D991" s="31"/>
      <c r="E991" s="31"/>
      <c r="J991" s="2"/>
    </row>
    <row r="992" spans="4:10" ht="15.75" customHeight="1">
      <c r="D992" s="31"/>
      <c r="E992" s="31"/>
      <c r="J992" s="2"/>
    </row>
    <row r="993" spans="4:10" ht="15.75" customHeight="1">
      <c r="D993" s="31"/>
      <c r="E993" s="31"/>
      <c r="J993" s="2"/>
    </row>
    <row r="994" spans="4:10" ht="15.75" customHeight="1">
      <c r="D994" s="31"/>
      <c r="E994" s="31"/>
      <c r="J994" s="2"/>
    </row>
    <row r="995" spans="4:10" ht="15.75" customHeight="1">
      <c r="D995" s="31"/>
      <c r="E995" s="31"/>
      <c r="J995" s="2"/>
    </row>
    <row r="996" spans="4:10" ht="15.75" customHeight="1">
      <c r="D996" s="31"/>
      <c r="E996" s="31"/>
      <c r="J996" s="2"/>
    </row>
    <row r="997" spans="4:10" ht="15.75" customHeight="1">
      <c r="D997" s="31"/>
      <c r="E997" s="31"/>
      <c r="J997" s="2"/>
    </row>
    <row r="998" spans="4:10" ht="15.75" customHeight="1">
      <c r="D998" s="31"/>
      <c r="E998" s="31"/>
      <c r="J998" s="2"/>
    </row>
    <row r="999" spans="4:10" ht="15.75" customHeight="1">
      <c r="D999" s="31"/>
      <c r="E999" s="31"/>
      <c r="J999" s="2"/>
    </row>
    <row r="1000" spans="4:10" ht="15.75" customHeight="1">
      <c r="D1000" s="31"/>
      <c r="E1000" s="31"/>
      <c r="J1000" s="2"/>
    </row>
  </sheetData>
  <mergeCells count="12">
    <mergeCell ref="K1:M1"/>
    <mergeCell ref="N1:R1"/>
    <mergeCell ref="A1:A2"/>
    <mergeCell ref="B1:B2"/>
    <mergeCell ref="C1:C2"/>
    <mergeCell ref="D1:F1"/>
    <mergeCell ref="G1:I1"/>
    <mergeCell ref="S1:T1"/>
    <mergeCell ref="U1:Y1"/>
    <mergeCell ref="Z1:AA1"/>
    <mergeCell ref="AB1:AC1"/>
    <mergeCell ref="AD1:AE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/>
  </sheetViews>
  <sheetFormatPr defaultColWidth="14.44140625" defaultRowHeight="15" customHeight="1"/>
  <cols>
    <col min="1" max="1" width="8.6640625" customWidth="1"/>
    <col min="2" max="2" width="12.88671875" customWidth="1"/>
    <col min="3" max="3" width="25.33203125" customWidth="1"/>
    <col min="4" max="18" width="8.6640625" customWidth="1"/>
  </cols>
  <sheetData>
    <row r="1" spans="1:18" ht="53.25" customHeight="1">
      <c r="A1" s="63" t="s">
        <v>0</v>
      </c>
      <c r="B1" s="63" t="s">
        <v>1</v>
      </c>
      <c r="C1" s="63" t="s">
        <v>2</v>
      </c>
      <c r="D1" s="34">
        <v>1</v>
      </c>
      <c r="E1" s="35"/>
      <c r="F1" s="35"/>
      <c r="G1" s="34">
        <v>2</v>
      </c>
      <c r="H1" s="35"/>
      <c r="I1" s="35"/>
      <c r="J1" s="34">
        <v>3</v>
      </c>
      <c r="K1" s="35"/>
      <c r="L1" s="35"/>
      <c r="M1" s="34">
        <v>4</v>
      </c>
      <c r="N1" s="35"/>
      <c r="O1" s="35"/>
      <c r="P1" s="34">
        <v>5</v>
      </c>
      <c r="Q1" s="35"/>
      <c r="R1" s="35"/>
    </row>
    <row r="2" spans="1:18" ht="34.5" customHeight="1">
      <c r="A2" s="64"/>
      <c r="B2" s="65"/>
      <c r="C2" s="65"/>
      <c r="D2" s="1" t="s">
        <v>12</v>
      </c>
      <c r="E2" s="1" t="s">
        <v>13</v>
      </c>
      <c r="F2" s="1" t="s">
        <v>14</v>
      </c>
      <c r="G2" s="1" t="s">
        <v>15</v>
      </c>
      <c r="H2" s="1" t="s">
        <v>13</v>
      </c>
      <c r="I2" s="1" t="s">
        <v>16</v>
      </c>
      <c r="J2" s="1" t="s">
        <v>18</v>
      </c>
      <c r="K2" s="1" t="s">
        <v>13</v>
      </c>
      <c r="L2" s="1" t="s">
        <v>19</v>
      </c>
      <c r="M2" s="1" t="s">
        <v>18</v>
      </c>
      <c r="N2" s="1" t="s">
        <v>13</v>
      </c>
      <c r="O2" s="1" t="s">
        <v>14</v>
      </c>
      <c r="P2" s="1" t="s">
        <v>21</v>
      </c>
      <c r="Q2" s="1" t="s">
        <v>13</v>
      </c>
      <c r="R2" s="1" t="s">
        <v>19</v>
      </c>
    </row>
    <row r="3" spans="1:18" ht="15" customHeight="1">
      <c r="A3" s="7">
        <v>1</v>
      </c>
      <c r="B3" s="8" t="s">
        <v>24</v>
      </c>
      <c r="C3" s="8" t="s">
        <v>25</v>
      </c>
      <c r="D3" s="12">
        <v>19</v>
      </c>
      <c r="E3" s="11">
        <v>87</v>
      </c>
      <c r="F3" s="11">
        <v>39</v>
      </c>
      <c r="G3" s="12">
        <v>14</v>
      </c>
      <c r="H3" s="11">
        <f t="shared" ref="H3:H67" si="0">(G3/18)*100</f>
        <v>77.777777777777786</v>
      </c>
      <c r="I3" s="14">
        <v>39</v>
      </c>
      <c r="J3" s="36">
        <v>22</v>
      </c>
      <c r="K3" s="16">
        <v>88</v>
      </c>
      <c r="L3" s="16">
        <v>22</v>
      </c>
      <c r="M3" s="12">
        <v>21</v>
      </c>
      <c r="N3" s="11">
        <v>92</v>
      </c>
      <c r="O3" s="11">
        <v>31</v>
      </c>
      <c r="P3" s="12">
        <v>24</v>
      </c>
      <c r="Q3" s="11">
        <f t="shared" ref="Q3:Q67" si="1">(P3/27)*100</f>
        <v>88.888888888888886</v>
      </c>
      <c r="R3" s="11">
        <v>4</v>
      </c>
    </row>
    <row r="4" spans="1:18" ht="15" customHeight="1">
      <c r="A4" s="7">
        <v>2</v>
      </c>
      <c r="B4" s="8" t="s">
        <v>26</v>
      </c>
      <c r="C4" s="8" t="s">
        <v>27</v>
      </c>
      <c r="D4" s="17">
        <v>22</v>
      </c>
      <c r="E4" s="11">
        <v>100</v>
      </c>
      <c r="F4" s="11">
        <v>29</v>
      </c>
      <c r="G4" s="17">
        <v>17</v>
      </c>
      <c r="H4" s="11">
        <f t="shared" si="0"/>
        <v>94.444444444444443</v>
      </c>
      <c r="I4" s="14">
        <v>34</v>
      </c>
      <c r="J4" s="37">
        <v>25</v>
      </c>
      <c r="K4" s="20">
        <v>100</v>
      </c>
      <c r="L4" s="20">
        <v>28</v>
      </c>
      <c r="M4" s="17">
        <v>23</v>
      </c>
      <c r="N4" s="11">
        <v>100</v>
      </c>
      <c r="O4" s="11">
        <v>37</v>
      </c>
      <c r="P4" s="17">
        <v>27</v>
      </c>
      <c r="Q4" s="11">
        <f t="shared" si="1"/>
        <v>100</v>
      </c>
      <c r="R4" s="11">
        <v>25</v>
      </c>
    </row>
    <row r="5" spans="1:18" ht="15" customHeight="1">
      <c r="A5" s="7">
        <v>3</v>
      </c>
      <c r="B5" s="8" t="s">
        <v>28</v>
      </c>
      <c r="C5" s="8" t="s">
        <v>29</v>
      </c>
      <c r="D5" s="17">
        <v>19</v>
      </c>
      <c r="E5" s="11">
        <v>87</v>
      </c>
      <c r="F5" s="11">
        <v>42</v>
      </c>
      <c r="G5" s="17">
        <v>12</v>
      </c>
      <c r="H5" s="11">
        <f t="shared" si="0"/>
        <v>66.666666666666657</v>
      </c>
      <c r="I5" s="14">
        <v>26</v>
      </c>
      <c r="J5" s="37">
        <v>17</v>
      </c>
      <c r="K5" s="20">
        <v>68</v>
      </c>
      <c r="L5" s="20">
        <v>41</v>
      </c>
      <c r="M5" s="17">
        <v>20</v>
      </c>
      <c r="N5" s="11">
        <v>87</v>
      </c>
      <c r="O5" s="11">
        <v>12</v>
      </c>
      <c r="P5" s="17">
        <v>21</v>
      </c>
      <c r="Q5" s="11">
        <f t="shared" si="1"/>
        <v>77.777777777777786</v>
      </c>
      <c r="R5" s="11">
        <v>13</v>
      </c>
    </row>
    <row r="6" spans="1:18" ht="15" customHeight="1">
      <c r="A6" s="7">
        <v>4</v>
      </c>
      <c r="B6" s="8" t="s">
        <v>30</v>
      </c>
      <c r="C6" s="8" t="s">
        <v>31</v>
      </c>
      <c r="D6" s="17">
        <v>22</v>
      </c>
      <c r="E6" s="11">
        <v>100</v>
      </c>
      <c r="F6" s="11">
        <v>44</v>
      </c>
      <c r="G6" s="17">
        <v>16</v>
      </c>
      <c r="H6" s="11">
        <f t="shared" si="0"/>
        <v>88.888888888888886</v>
      </c>
      <c r="I6" s="14">
        <v>47</v>
      </c>
      <c r="J6" s="37">
        <v>25</v>
      </c>
      <c r="K6" s="20">
        <v>100</v>
      </c>
      <c r="L6" s="20">
        <v>31</v>
      </c>
      <c r="M6" s="17">
        <v>22</v>
      </c>
      <c r="N6" s="11">
        <v>96</v>
      </c>
      <c r="O6" s="11">
        <v>42</v>
      </c>
      <c r="P6" s="17">
        <v>25</v>
      </c>
      <c r="Q6" s="11">
        <f t="shared" si="1"/>
        <v>92.592592592592595</v>
      </c>
      <c r="R6" s="11">
        <v>14</v>
      </c>
    </row>
    <row r="7" spans="1:18" ht="15" customHeight="1">
      <c r="A7" s="7">
        <v>5</v>
      </c>
      <c r="B7" s="8" t="s">
        <v>32</v>
      </c>
      <c r="C7" s="8" t="s">
        <v>33</v>
      </c>
      <c r="D7" s="17">
        <v>21</v>
      </c>
      <c r="E7" s="22">
        <v>96</v>
      </c>
      <c r="F7" s="22">
        <v>32</v>
      </c>
      <c r="G7" s="17">
        <v>14</v>
      </c>
      <c r="H7" s="11">
        <f t="shared" si="0"/>
        <v>77.777777777777786</v>
      </c>
      <c r="I7" s="14">
        <v>43</v>
      </c>
      <c r="J7" s="37">
        <v>22</v>
      </c>
      <c r="K7" s="20">
        <v>88</v>
      </c>
      <c r="L7" s="23">
        <v>34</v>
      </c>
      <c r="M7" s="17">
        <v>21</v>
      </c>
      <c r="N7" s="22">
        <v>92</v>
      </c>
      <c r="O7" s="11">
        <v>36</v>
      </c>
      <c r="P7" s="17">
        <v>23</v>
      </c>
      <c r="Q7" s="11">
        <f t="shared" si="1"/>
        <v>85.18518518518519</v>
      </c>
      <c r="R7" s="22">
        <v>26</v>
      </c>
    </row>
    <row r="8" spans="1:18" ht="15" customHeight="1">
      <c r="A8" s="7">
        <v>6</v>
      </c>
      <c r="B8" s="8" t="s">
        <v>34</v>
      </c>
      <c r="C8" s="8" t="s">
        <v>35</v>
      </c>
      <c r="D8" s="17">
        <v>18</v>
      </c>
      <c r="E8" s="11">
        <v>82</v>
      </c>
      <c r="F8" s="11">
        <v>38</v>
      </c>
      <c r="G8" s="17">
        <v>13</v>
      </c>
      <c r="H8" s="11">
        <f t="shared" si="0"/>
        <v>72.222222222222214</v>
      </c>
      <c r="I8" s="14">
        <v>36</v>
      </c>
      <c r="J8" s="37">
        <v>21</v>
      </c>
      <c r="K8" s="20">
        <v>84</v>
      </c>
      <c r="L8" s="20">
        <v>7</v>
      </c>
      <c r="M8" s="17">
        <v>18</v>
      </c>
      <c r="N8" s="11">
        <v>79</v>
      </c>
      <c r="O8" s="11">
        <v>32</v>
      </c>
      <c r="P8" s="17">
        <v>20</v>
      </c>
      <c r="Q8" s="11">
        <f t="shared" si="1"/>
        <v>74.074074074074076</v>
      </c>
      <c r="R8" s="11">
        <v>19</v>
      </c>
    </row>
    <row r="9" spans="1:18" ht="15" customHeight="1">
      <c r="A9" s="7">
        <v>7</v>
      </c>
      <c r="B9" s="8" t="s">
        <v>36</v>
      </c>
      <c r="C9" s="8" t="s">
        <v>37</v>
      </c>
      <c r="D9" s="17">
        <v>22</v>
      </c>
      <c r="E9" s="11">
        <v>100</v>
      </c>
      <c r="F9" s="11">
        <v>43</v>
      </c>
      <c r="G9" s="17">
        <v>16</v>
      </c>
      <c r="H9" s="11">
        <f t="shared" si="0"/>
        <v>88.888888888888886</v>
      </c>
      <c r="I9" s="14">
        <v>42</v>
      </c>
      <c r="J9" s="37">
        <v>21</v>
      </c>
      <c r="K9" s="20">
        <v>84</v>
      </c>
      <c r="L9" s="20">
        <v>43</v>
      </c>
      <c r="M9" s="17">
        <v>23</v>
      </c>
      <c r="N9" s="11">
        <v>100</v>
      </c>
      <c r="O9" s="11">
        <v>37</v>
      </c>
      <c r="P9" s="17">
        <v>26</v>
      </c>
      <c r="Q9" s="11">
        <f t="shared" si="1"/>
        <v>96.296296296296291</v>
      </c>
      <c r="R9" s="11">
        <v>15</v>
      </c>
    </row>
    <row r="10" spans="1:18" ht="15" customHeight="1">
      <c r="A10" s="7">
        <v>8</v>
      </c>
      <c r="B10" s="8" t="s">
        <v>38</v>
      </c>
      <c r="C10" s="8" t="s">
        <v>39</v>
      </c>
      <c r="D10" s="17">
        <v>20</v>
      </c>
      <c r="E10" s="11">
        <v>91</v>
      </c>
      <c r="F10" s="11">
        <v>35</v>
      </c>
      <c r="G10" s="17">
        <v>15</v>
      </c>
      <c r="H10" s="11">
        <f t="shared" si="0"/>
        <v>83.333333333333343</v>
      </c>
      <c r="I10" s="14">
        <v>23</v>
      </c>
      <c r="J10" s="37">
        <v>21</v>
      </c>
      <c r="K10" s="20">
        <v>84</v>
      </c>
      <c r="L10" s="20">
        <v>16</v>
      </c>
      <c r="M10" s="17">
        <v>22</v>
      </c>
      <c r="N10" s="11">
        <v>96</v>
      </c>
      <c r="O10" s="11">
        <v>36</v>
      </c>
      <c r="P10" s="17">
        <v>25</v>
      </c>
      <c r="Q10" s="11">
        <f t="shared" si="1"/>
        <v>92.592592592592595</v>
      </c>
      <c r="R10" s="11">
        <v>19</v>
      </c>
    </row>
    <row r="11" spans="1:18" ht="15" customHeight="1">
      <c r="A11" s="7">
        <v>9</v>
      </c>
      <c r="B11" s="8" t="s">
        <v>40</v>
      </c>
      <c r="C11" s="8" t="s">
        <v>41</v>
      </c>
      <c r="D11" s="17">
        <v>20</v>
      </c>
      <c r="E11" s="11">
        <v>91</v>
      </c>
      <c r="F11" s="11">
        <v>24</v>
      </c>
      <c r="G11" s="17">
        <v>13</v>
      </c>
      <c r="H11" s="11">
        <f t="shared" si="0"/>
        <v>72.222222222222214</v>
      </c>
      <c r="I11" s="14">
        <v>33</v>
      </c>
      <c r="J11" s="37">
        <v>23</v>
      </c>
      <c r="K11" s="20">
        <v>92</v>
      </c>
      <c r="L11" s="20">
        <v>20</v>
      </c>
      <c r="M11" s="17">
        <v>21</v>
      </c>
      <c r="N11" s="11">
        <v>92</v>
      </c>
      <c r="O11" s="11">
        <v>16</v>
      </c>
      <c r="P11" s="17">
        <v>21</v>
      </c>
      <c r="Q11" s="11">
        <f t="shared" si="1"/>
        <v>77.777777777777786</v>
      </c>
      <c r="R11" s="11">
        <v>4</v>
      </c>
    </row>
    <row r="12" spans="1:18" ht="15" customHeight="1">
      <c r="A12" s="7">
        <v>10</v>
      </c>
      <c r="B12" s="8" t="s">
        <v>42</v>
      </c>
      <c r="C12" s="8" t="s">
        <v>43</v>
      </c>
      <c r="D12" s="17">
        <v>18</v>
      </c>
      <c r="E12" s="11">
        <v>82</v>
      </c>
      <c r="F12" s="11">
        <v>14</v>
      </c>
      <c r="G12" s="17">
        <v>10</v>
      </c>
      <c r="H12" s="11">
        <f t="shared" si="0"/>
        <v>55.555555555555557</v>
      </c>
      <c r="I12" s="14">
        <v>23</v>
      </c>
      <c r="J12" s="37">
        <v>21</v>
      </c>
      <c r="K12" s="20">
        <v>84</v>
      </c>
      <c r="L12" s="20" t="s">
        <v>44</v>
      </c>
      <c r="M12" s="17">
        <v>20</v>
      </c>
      <c r="N12" s="11">
        <v>87</v>
      </c>
      <c r="O12" s="11" t="s">
        <v>44</v>
      </c>
      <c r="P12" s="17">
        <v>20</v>
      </c>
      <c r="Q12" s="11">
        <f t="shared" si="1"/>
        <v>74.074074074074076</v>
      </c>
      <c r="R12" s="11" t="s">
        <v>44</v>
      </c>
    </row>
    <row r="13" spans="1:18" ht="15" customHeight="1">
      <c r="A13" s="7">
        <v>11</v>
      </c>
      <c r="B13" s="8" t="s">
        <v>45</v>
      </c>
      <c r="C13" s="8" t="s">
        <v>46</v>
      </c>
      <c r="D13" s="17">
        <v>21</v>
      </c>
      <c r="E13" s="11">
        <v>96</v>
      </c>
      <c r="F13" s="11">
        <v>29</v>
      </c>
      <c r="G13" s="17">
        <v>13</v>
      </c>
      <c r="H13" s="11">
        <f t="shared" si="0"/>
        <v>72.222222222222214</v>
      </c>
      <c r="I13" s="14">
        <v>32</v>
      </c>
      <c r="J13" s="37">
        <v>21</v>
      </c>
      <c r="K13" s="20">
        <v>84</v>
      </c>
      <c r="L13" s="20">
        <v>16</v>
      </c>
      <c r="M13" s="17">
        <v>20</v>
      </c>
      <c r="N13" s="11">
        <v>87</v>
      </c>
      <c r="O13" s="11">
        <v>32</v>
      </c>
      <c r="P13" s="17">
        <v>24</v>
      </c>
      <c r="Q13" s="11">
        <f t="shared" si="1"/>
        <v>88.888888888888886</v>
      </c>
      <c r="R13" s="11">
        <v>17</v>
      </c>
    </row>
    <row r="14" spans="1:18" ht="15" customHeight="1">
      <c r="A14" s="7">
        <v>12</v>
      </c>
      <c r="B14" s="8" t="s">
        <v>47</v>
      </c>
      <c r="C14" s="8" t="s">
        <v>48</v>
      </c>
      <c r="D14" s="17">
        <v>19</v>
      </c>
      <c r="E14" s="11">
        <v>87</v>
      </c>
      <c r="F14" s="11">
        <v>37</v>
      </c>
      <c r="G14" s="17">
        <v>11</v>
      </c>
      <c r="H14" s="11">
        <f t="shared" si="0"/>
        <v>61.111111111111114</v>
      </c>
      <c r="I14" s="14">
        <v>16</v>
      </c>
      <c r="J14" s="37">
        <v>19</v>
      </c>
      <c r="K14" s="20">
        <v>76</v>
      </c>
      <c r="L14" s="20">
        <v>13</v>
      </c>
      <c r="M14" s="17">
        <v>20</v>
      </c>
      <c r="N14" s="11">
        <v>87</v>
      </c>
      <c r="O14" s="11">
        <v>22</v>
      </c>
      <c r="P14" s="17">
        <v>22</v>
      </c>
      <c r="Q14" s="11">
        <f t="shared" si="1"/>
        <v>81.481481481481481</v>
      </c>
      <c r="R14" s="11">
        <v>6</v>
      </c>
    </row>
    <row r="15" spans="1:18" ht="15" customHeight="1">
      <c r="A15" s="7">
        <v>13</v>
      </c>
      <c r="B15" s="8" t="s">
        <v>49</v>
      </c>
      <c r="C15" s="8" t="s">
        <v>50</v>
      </c>
      <c r="D15" s="17">
        <v>22</v>
      </c>
      <c r="E15" s="11">
        <v>100</v>
      </c>
      <c r="F15" s="11">
        <v>50</v>
      </c>
      <c r="G15" s="17">
        <v>14</v>
      </c>
      <c r="H15" s="11">
        <f t="shared" si="0"/>
        <v>77.777777777777786</v>
      </c>
      <c r="I15" s="14">
        <v>30</v>
      </c>
      <c r="J15" s="37">
        <v>21</v>
      </c>
      <c r="K15" s="20">
        <v>84</v>
      </c>
      <c r="L15" s="20">
        <v>34</v>
      </c>
      <c r="M15" s="17">
        <v>22</v>
      </c>
      <c r="N15" s="11">
        <v>96</v>
      </c>
      <c r="O15" s="11">
        <v>37</v>
      </c>
      <c r="P15" s="17">
        <v>26</v>
      </c>
      <c r="Q15" s="11">
        <f t="shared" si="1"/>
        <v>96.296296296296291</v>
      </c>
      <c r="R15" s="11">
        <v>30</v>
      </c>
    </row>
    <row r="16" spans="1:18" ht="15" customHeight="1">
      <c r="A16" s="7">
        <v>14</v>
      </c>
      <c r="B16" s="8" t="s">
        <v>51</v>
      </c>
      <c r="C16" s="8" t="s">
        <v>52</v>
      </c>
      <c r="D16" s="17">
        <v>20</v>
      </c>
      <c r="E16" s="11">
        <v>91</v>
      </c>
      <c r="F16" s="11">
        <v>36</v>
      </c>
      <c r="G16" s="17">
        <v>11</v>
      </c>
      <c r="H16" s="11">
        <f t="shared" si="0"/>
        <v>61.111111111111114</v>
      </c>
      <c r="I16" s="14">
        <v>31</v>
      </c>
      <c r="J16" s="37">
        <v>17</v>
      </c>
      <c r="K16" s="20">
        <v>68</v>
      </c>
      <c r="L16" s="20">
        <v>13</v>
      </c>
      <c r="M16" s="17">
        <v>21</v>
      </c>
      <c r="N16" s="11">
        <v>92</v>
      </c>
      <c r="O16" s="11">
        <v>25</v>
      </c>
      <c r="P16" s="17">
        <v>23</v>
      </c>
      <c r="Q16" s="11">
        <f t="shared" si="1"/>
        <v>85.18518518518519</v>
      </c>
      <c r="R16" s="11">
        <v>10</v>
      </c>
    </row>
    <row r="17" spans="1:18" ht="15" customHeight="1">
      <c r="A17" s="7">
        <v>15</v>
      </c>
      <c r="B17" s="8" t="s">
        <v>53</v>
      </c>
      <c r="C17" s="8" t="s">
        <v>54</v>
      </c>
      <c r="D17" s="17">
        <v>22</v>
      </c>
      <c r="E17" s="11">
        <v>100</v>
      </c>
      <c r="F17" s="11">
        <v>31</v>
      </c>
      <c r="G17" s="17">
        <v>15</v>
      </c>
      <c r="H17" s="11">
        <f t="shared" si="0"/>
        <v>83.333333333333343</v>
      </c>
      <c r="I17" s="14">
        <v>30</v>
      </c>
      <c r="J17" s="37">
        <v>24</v>
      </c>
      <c r="K17" s="20">
        <v>96</v>
      </c>
      <c r="L17" s="20">
        <v>31</v>
      </c>
      <c r="M17" s="17">
        <v>21</v>
      </c>
      <c r="N17" s="11">
        <v>92</v>
      </c>
      <c r="O17" s="11">
        <v>28</v>
      </c>
      <c r="P17" s="17">
        <v>23</v>
      </c>
      <c r="Q17" s="11">
        <f t="shared" si="1"/>
        <v>85.18518518518519</v>
      </c>
      <c r="R17" s="11">
        <v>27</v>
      </c>
    </row>
    <row r="18" spans="1:18" ht="15" customHeight="1">
      <c r="A18" s="7">
        <v>16</v>
      </c>
      <c r="B18" s="8" t="s">
        <v>55</v>
      </c>
      <c r="C18" s="8" t="s">
        <v>56</v>
      </c>
      <c r="D18" s="17">
        <v>20</v>
      </c>
      <c r="E18" s="11">
        <v>91</v>
      </c>
      <c r="F18" s="11" t="s">
        <v>57</v>
      </c>
      <c r="G18" s="17">
        <v>8</v>
      </c>
      <c r="H18" s="11">
        <f t="shared" si="0"/>
        <v>44.444444444444443</v>
      </c>
      <c r="I18" s="14">
        <v>0</v>
      </c>
      <c r="J18" s="37">
        <v>22</v>
      </c>
      <c r="K18" s="20">
        <v>88</v>
      </c>
      <c r="L18" s="20" t="s">
        <v>44</v>
      </c>
      <c r="M18" s="17">
        <v>18</v>
      </c>
      <c r="N18" s="11">
        <v>79</v>
      </c>
      <c r="O18" s="11" t="s">
        <v>44</v>
      </c>
      <c r="P18" s="17">
        <v>20</v>
      </c>
      <c r="Q18" s="11">
        <f t="shared" si="1"/>
        <v>74.074074074074076</v>
      </c>
      <c r="R18" s="11" t="s">
        <v>44</v>
      </c>
    </row>
    <row r="19" spans="1:18" ht="15" customHeight="1">
      <c r="A19" s="7">
        <v>17</v>
      </c>
      <c r="B19" s="8" t="s">
        <v>58</v>
      </c>
      <c r="C19" s="8" t="s">
        <v>59</v>
      </c>
      <c r="D19" s="17">
        <v>20</v>
      </c>
      <c r="E19" s="11">
        <v>91</v>
      </c>
      <c r="F19" s="11">
        <v>36</v>
      </c>
      <c r="G19" s="17">
        <v>16</v>
      </c>
      <c r="H19" s="11">
        <f t="shared" si="0"/>
        <v>88.888888888888886</v>
      </c>
      <c r="I19" s="14">
        <v>37</v>
      </c>
      <c r="J19" s="37">
        <v>18</v>
      </c>
      <c r="K19" s="20">
        <v>72</v>
      </c>
      <c r="L19" s="20">
        <v>24</v>
      </c>
      <c r="M19" s="17">
        <v>22</v>
      </c>
      <c r="N19" s="11">
        <v>96</v>
      </c>
      <c r="O19" s="11">
        <v>33</v>
      </c>
      <c r="P19" s="17">
        <v>23</v>
      </c>
      <c r="Q19" s="11">
        <f t="shared" si="1"/>
        <v>85.18518518518519</v>
      </c>
      <c r="R19" s="11">
        <v>12</v>
      </c>
    </row>
    <row r="20" spans="1:18" ht="15" customHeight="1">
      <c r="A20" s="7">
        <v>18</v>
      </c>
      <c r="B20" s="8" t="s">
        <v>60</v>
      </c>
      <c r="C20" s="8" t="s">
        <v>61</v>
      </c>
      <c r="D20" s="17">
        <v>17</v>
      </c>
      <c r="E20" s="11">
        <v>78</v>
      </c>
      <c r="F20" s="11">
        <v>0</v>
      </c>
      <c r="G20" s="17">
        <v>17</v>
      </c>
      <c r="H20" s="11">
        <f t="shared" si="0"/>
        <v>94.444444444444443</v>
      </c>
      <c r="I20" s="14">
        <v>9</v>
      </c>
      <c r="J20" s="37">
        <v>20</v>
      </c>
      <c r="K20" s="20">
        <v>80</v>
      </c>
      <c r="L20" s="20">
        <v>3</v>
      </c>
      <c r="M20" s="17">
        <v>17</v>
      </c>
      <c r="N20" s="11">
        <v>74</v>
      </c>
      <c r="O20" s="11">
        <v>11</v>
      </c>
      <c r="P20" s="17">
        <v>19</v>
      </c>
      <c r="Q20" s="11">
        <f t="shared" si="1"/>
        <v>70.370370370370367</v>
      </c>
      <c r="R20" s="11">
        <v>7</v>
      </c>
    </row>
    <row r="21" spans="1:18" ht="15.75" customHeight="1">
      <c r="A21" s="7">
        <v>19</v>
      </c>
      <c r="B21" s="8" t="s">
        <v>62</v>
      </c>
      <c r="C21" s="8" t="s">
        <v>63</v>
      </c>
      <c r="D21" s="17">
        <v>19</v>
      </c>
      <c r="E21" s="11">
        <v>87</v>
      </c>
      <c r="F21" s="11">
        <v>46</v>
      </c>
      <c r="G21" s="17">
        <v>16</v>
      </c>
      <c r="H21" s="11">
        <f t="shared" si="0"/>
        <v>88.888888888888886</v>
      </c>
      <c r="I21" s="14">
        <v>43</v>
      </c>
      <c r="J21" s="37">
        <v>24</v>
      </c>
      <c r="K21" s="20">
        <v>96</v>
      </c>
      <c r="L21" s="20">
        <v>41</v>
      </c>
      <c r="M21" s="17">
        <v>20</v>
      </c>
      <c r="N21" s="11">
        <v>87</v>
      </c>
      <c r="O21" s="11">
        <v>46</v>
      </c>
      <c r="P21" s="17">
        <v>23</v>
      </c>
      <c r="Q21" s="11">
        <f t="shared" si="1"/>
        <v>85.18518518518519</v>
      </c>
      <c r="R21" s="11">
        <v>36</v>
      </c>
    </row>
    <row r="22" spans="1:18" ht="15.75" customHeight="1">
      <c r="A22" s="7">
        <v>20</v>
      </c>
      <c r="B22" s="8" t="s">
        <v>64</v>
      </c>
      <c r="C22" s="8" t="s">
        <v>65</v>
      </c>
      <c r="D22" s="17">
        <v>18</v>
      </c>
      <c r="E22" s="11">
        <v>82</v>
      </c>
      <c r="F22" s="11">
        <v>21</v>
      </c>
      <c r="G22" s="17">
        <v>9</v>
      </c>
      <c r="H22" s="11">
        <f t="shared" si="0"/>
        <v>50</v>
      </c>
      <c r="I22" s="14">
        <v>32</v>
      </c>
      <c r="J22" s="37">
        <v>19</v>
      </c>
      <c r="K22" s="20">
        <v>76</v>
      </c>
      <c r="L22" s="20">
        <v>45</v>
      </c>
      <c r="M22" s="17">
        <v>17</v>
      </c>
      <c r="N22" s="11">
        <v>74</v>
      </c>
      <c r="O22" s="11">
        <v>26</v>
      </c>
      <c r="P22" s="17">
        <v>21</v>
      </c>
      <c r="Q22" s="11">
        <f t="shared" si="1"/>
        <v>77.777777777777786</v>
      </c>
      <c r="R22" s="11">
        <v>13</v>
      </c>
    </row>
    <row r="23" spans="1:18" ht="15.75" customHeight="1">
      <c r="A23" s="7">
        <v>21</v>
      </c>
      <c r="B23" s="8" t="s">
        <v>66</v>
      </c>
      <c r="C23" s="8" t="s">
        <v>67</v>
      </c>
      <c r="D23" s="17">
        <v>20</v>
      </c>
      <c r="E23" s="11">
        <v>91</v>
      </c>
      <c r="F23" s="11">
        <v>13</v>
      </c>
      <c r="G23" s="17">
        <v>12</v>
      </c>
      <c r="H23" s="11">
        <f t="shared" si="0"/>
        <v>66.666666666666657</v>
      </c>
      <c r="I23" s="14">
        <v>28</v>
      </c>
      <c r="J23" s="37">
        <v>19</v>
      </c>
      <c r="K23" s="20">
        <v>76</v>
      </c>
      <c r="L23" s="20">
        <v>6</v>
      </c>
      <c r="M23" s="17">
        <v>22</v>
      </c>
      <c r="N23" s="11">
        <v>96</v>
      </c>
      <c r="O23" s="11">
        <v>16</v>
      </c>
      <c r="P23" s="17">
        <v>24</v>
      </c>
      <c r="Q23" s="11">
        <f t="shared" si="1"/>
        <v>88.888888888888886</v>
      </c>
      <c r="R23" s="11">
        <v>9</v>
      </c>
    </row>
    <row r="24" spans="1:18" ht="15.75" customHeight="1">
      <c r="A24" s="7">
        <v>22</v>
      </c>
      <c r="B24" s="8" t="s">
        <v>68</v>
      </c>
      <c r="C24" s="8" t="s">
        <v>69</v>
      </c>
      <c r="D24" s="17">
        <v>21</v>
      </c>
      <c r="E24" s="11">
        <v>96</v>
      </c>
      <c r="F24" s="11">
        <v>36</v>
      </c>
      <c r="G24" s="17">
        <v>15</v>
      </c>
      <c r="H24" s="11">
        <f t="shared" si="0"/>
        <v>83.333333333333343</v>
      </c>
      <c r="I24" s="14">
        <v>45</v>
      </c>
      <c r="J24" s="37">
        <v>22</v>
      </c>
      <c r="K24" s="20">
        <v>88</v>
      </c>
      <c r="L24" s="20">
        <v>27</v>
      </c>
      <c r="M24" s="17">
        <v>22</v>
      </c>
      <c r="N24" s="11">
        <v>96</v>
      </c>
      <c r="O24" s="11">
        <v>30</v>
      </c>
      <c r="P24" s="17">
        <v>24</v>
      </c>
      <c r="Q24" s="11">
        <f t="shared" si="1"/>
        <v>88.888888888888886</v>
      </c>
      <c r="R24" s="11">
        <v>18</v>
      </c>
    </row>
    <row r="25" spans="1:18" ht="15.75" customHeight="1">
      <c r="A25" s="7">
        <v>23</v>
      </c>
      <c r="B25" s="8" t="s">
        <v>70</v>
      </c>
      <c r="C25" s="8" t="s">
        <v>71</v>
      </c>
      <c r="D25" s="17">
        <v>21</v>
      </c>
      <c r="E25" s="11">
        <v>96</v>
      </c>
      <c r="F25" s="11">
        <v>48</v>
      </c>
      <c r="G25" s="17">
        <v>14</v>
      </c>
      <c r="H25" s="11">
        <f t="shared" si="0"/>
        <v>77.777777777777786</v>
      </c>
      <c r="I25" s="14">
        <v>42</v>
      </c>
      <c r="J25" s="37">
        <v>22</v>
      </c>
      <c r="K25" s="20">
        <v>88</v>
      </c>
      <c r="L25" s="20">
        <v>30</v>
      </c>
      <c r="M25" s="17">
        <v>22</v>
      </c>
      <c r="N25" s="11">
        <v>96</v>
      </c>
      <c r="O25" s="11">
        <v>43</v>
      </c>
      <c r="P25" s="17">
        <v>26</v>
      </c>
      <c r="Q25" s="11">
        <f t="shared" si="1"/>
        <v>96.296296296296291</v>
      </c>
      <c r="R25" s="11">
        <v>28</v>
      </c>
    </row>
    <row r="26" spans="1:18" ht="15.75" customHeight="1">
      <c r="A26" s="7">
        <v>24</v>
      </c>
      <c r="B26" s="8" t="s">
        <v>72</v>
      </c>
      <c r="C26" s="8" t="s">
        <v>73</v>
      </c>
      <c r="D26" s="17">
        <v>18</v>
      </c>
      <c r="E26" s="11">
        <v>82</v>
      </c>
      <c r="F26" s="11">
        <v>36</v>
      </c>
      <c r="G26" s="17">
        <v>11</v>
      </c>
      <c r="H26" s="11">
        <f t="shared" si="0"/>
        <v>61.111111111111114</v>
      </c>
      <c r="I26" s="14">
        <v>37</v>
      </c>
      <c r="J26" s="37">
        <v>20</v>
      </c>
      <c r="K26" s="20">
        <v>80</v>
      </c>
      <c r="L26" s="20">
        <v>12</v>
      </c>
      <c r="M26" s="17">
        <v>22</v>
      </c>
      <c r="N26" s="11">
        <v>96</v>
      </c>
      <c r="O26" s="11">
        <v>28</v>
      </c>
      <c r="P26" s="17">
        <v>23</v>
      </c>
      <c r="Q26" s="11">
        <f t="shared" si="1"/>
        <v>85.18518518518519</v>
      </c>
      <c r="R26" s="11">
        <v>20</v>
      </c>
    </row>
    <row r="27" spans="1:18" ht="15.75" customHeight="1">
      <c r="A27" s="7">
        <v>25</v>
      </c>
      <c r="B27" s="8" t="s">
        <v>74</v>
      </c>
      <c r="C27" s="8" t="s">
        <v>75</v>
      </c>
      <c r="D27" s="17">
        <v>22</v>
      </c>
      <c r="E27" s="11">
        <v>100</v>
      </c>
      <c r="F27" s="11">
        <v>47</v>
      </c>
      <c r="G27" s="17">
        <v>15</v>
      </c>
      <c r="H27" s="11">
        <f t="shared" si="0"/>
        <v>83.333333333333343</v>
      </c>
      <c r="I27" s="14">
        <v>50</v>
      </c>
      <c r="J27" s="37">
        <v>24</v>
      </c>
      <c r="K27" s="20">
        <v>96</v>
      </c>
      <c r="L27" s="20">
        <v>33</v>
      </c>
      <c r="M27" s="17">
        <v>21</v>
      </c>
      <c r="N27" s="11">
        <v>92</v>
      </c>
      <c r="O27" s="11">
        <v>43</v>
      </c>
      <c r="P27" s="17">
        <v>25</v>
      </c>
      <c r="Q27" s="11">
        <f t="shared" si="1"/>
        <v>92.592592592592595</v>
      </c>
      <c r="R27" s="11">
        <v>34</v>
      </c>
    </row>
    <row r="28" spans="1:18" ht="15.75" customHeight="1">
      <c r="A28" s="7">
        <v>26</v>
      </c>
      <c r="B28" s="8" t="s">
        <v>76</v>
      </c>
      <c r="C28" s="8" t="s">
        <v>77</v>
      </c>
      <c r="D28" s="17">
        <v>18</v>
      </c>
      <c r="E28" s="11">
        <v>82</v>
      </c>
      <c r="F28" s="11">
        <v>30</v>
      </c>
      <c r="G28" s="17">
        <v>11</v>
      </c>
      <c r="H28" s="11">
        <f t="shared" si="0"/>
        <v>61.111111111111114</v>
      </c>
      <c r="I28" s="14">
        <v>30</v>
      </c>
      <c r="J28" s="37">
        <v>21</v>
      </c>
      <c r="K28" s="20">
        <v>84</v>
      </c>
      <c r="L28" s="20">
        <v>10</v>
      </c>
      <c r="M28" s="17">
        <v>18</v>
      </c>
      <c r="N28" s="11">
        <v>79</v>
      </c>
      <c r="O28" s="11">
        <v>24</v>
      </c>
      <c r="P28" s="17">
        <v>24</v>
      </c>
      <c r="Q28" s="11">
        <f t="shared" si="1"/>
        <v>88.888888888888886</v>
      </c>
      <c r="R28" s="11">
        <v>31</v>
      </c>
    </row>
    <row r="29" spans="1:18" ht="15.75" customHeight="1">
      <c r="A29" s="7">
        <v>27</v>
      </c>
      <c r="B29" s="8" t="s">
        <v>78</v>
      </c>
      <c r="C29" s="8" t="s">
        <v>79</v>
      </c>
      <c r="D29" s="17">
        <v>21</v>
      </c>
      <c r="E29" s="11">
        <v>96</v>
      </c>
      <c r="F29" s="11">
        <v>45</v>
      </c>
      <c r="G29" s="17">
        <v>16</v>
      </c>
      <c r="H29" s="11">
        <f t="shared" si="0"/>
        <v>88.888888888888886</v>
      </c>
      <c r="I29" s="14">
        <v>42</v>
      </c>
      <c r="J29" s="37">
        <v>20</v>
      </c>
      <c r="K29" s="20">
        <v>80</v>
      </c>
      <c r="L29" s="20">
        <v>13</v>
      </c>
      <c r="M29" s="17">
        <v>21</v>
      </c>
      <c r="N29" s="11">
        <v>92</v>
      </c>
      <c r="O29" s="11">
        <v>29</v>
      </c>
      <c r="P29" s="17">
        <v>24</v>
      </c>
      <c r="Q29" s="11">
        <f t="shared" si="1"/>
        <v>88.888888888888886</v>
      </c>
      <c r="R29" s="11">
        <v>14</v>
      </c>
    </row>
    <row r="30" spans="1:18" ht="15.75" customHeight="1">
      <c r="A30" s="7">
        <v>28</v>
      </c>
      <c r="B30" s="8" t="s">
        <v>80</v>
      </c>
      <c r="C30" s="8" t="s">
        <v>81</v>
      </c>
      <c r="D30" s="17">
        <v>19</v>
      </c>
      <c r="E30" s="11">
        <v>87</v>
      </c>
      <c r="F30" s="11">
        <v>36</v>
      </c>
      <c r="G30" s="17">
        <v>15</v>
      </c>
      <c r="H30" s="11">
        <f t="shared" si="0"/>
        <v>83.333333333333343</v>
      </c>
      <c r="I30" s="14">
        <v>37</v>
      </c>
      <c r="J30" s="37">
        <v>20</v>
      </c>
      <c r="K30" s="20">
        <v>80</v>
      </c>
      <c r="L30" s="20" t="s">
        <v>44</v>
      </c>
      <c r="M30" s="17">
        <v>19</v>
      </c>
      <c r="N30" s="11">
        <v>83</v>
      </c>
      <c r="O30" s="11"/>
      <c r="P30" s="17">
        <v>20</v>
      </c>
      <c r="Q30" s="11">
        <f t="shared" si="1"/>
        <v>74.074074074074076</v>
      </c>
      <c r="R30" s="11">
        <v>19</v>
      </c>
    </row>
    <row r="31" spans="1:18" ht="15.75" customHeight="1">
      <c r="A31" s="7">
        <v>29</v>
      </c>
      <c r="B31" s="8" t="s">
        <v>82</v>
      </c>
      <c r="C31" s="8" t="s">
        <v>83</v>
      </c>
      <c r="D31" s="17">
        <v>21</v>
      </c>
      <c r="E31" s="11">
        <v>96</v>
      </c>
      <c r="F31" s="11">
        <v>20</v>
      </c>
      <c r="G31" s="17">
        <v>13</v>
      </c>
      <c r="H31" s="11">
        <f t="shared" si="0"/>
        <v>72.222222222222214</v>
      </c>
      <c r="I31" s="14">
        <v>20</v>
      </c>
      <c r="J31" s="37">
        <v>23</v>
      </c>
      <c r="K31" s="20">
        <v>92</v>
      </c>
      <c r="L31" s="20">
        <v>18</v>
      </c>
      <c r="M31" s="17">
        <v>17</v>
      </c>
      <c r="N31" s="11">
        <v>74</v>
      </c>
      <c r="O31" s="11">
        <v>7</v>
      </c>
      <c r="P31" s="17">
        <v>23</v>
      </c>
      <c r="Q31" s="11">
        <f t="shared" si="1"/>
        <v>85.18518518518519</v>
      </c>
      <c r="R31" s="11">
        <v>18</v>
      </c>
    </row>
    <row r="32" spans="1:18" ht="15.75" customHeight="1">
      <c r="A32" s="7">
        <v>30</v>
      </c>
      <c r="B32" s="8" t="s">
        <v>84</v>
      </c>
      <c r="C32" s="8" t="s">
        <v>85</v>
      </c>
      <c r="D32" s="17">
        <v>20</v>
      </c>
      <c r="E32" s="11">
        <v>91</v>
      </c>
      <c r="F32" s="11">
        <v>23</v>
      </c>
      <c r="G32" s="24">
        <v>13</v>
      </c>
      <c r="H32" s="11">
        <f t="shared" si="0"/>
        <v>72.222222222222214</v>
      </c>
      <c r="I32" s="14">
        <v>31</v>
      </c>
      <c r="J32" s="37">
        <v>20</v>
      </c>
      <c r="K32" s="20">
        <v>80</v>
      </c>
      <c r="L32" s="20">
        <v>23</v>
      </c>
      <c r="M32" s="17">
        <v>20</v>
      </c>
      <c r="N32" s="11">
        <v>87</v>
      </c>
      <c r="O32" s="11">
        <v>26</v>
      </c>
      <c r="P32" s="17">
        <v>23</v>
      </c>
      <c r="Q32" s="11">
        <f t="shared" si="1"/>
        <v>85.18518518518519</v>
      </c>
      <c r="R32" s="11">
        <v>5</v>
      </c>
    </row>
    <row r="33" spans="1:18" ht="15.75" customHeight="1">
      <c r="A33" s="7">
        <v>31</v>
      </c>
      <c r="B33" s="8" t="s">
        <v>86</v>
      </c>
      <c r="C33" s="8" t="s">
        <v>87</v>
      </c>
      <c r="D33" s="17">
        <v>18</v>
      </c>
      <c r="E33" s="11">
        <v>82</v>
      </c>
      <c r="F33" s="11">
        <v>18</v>
      </c>
      <c r="G33" s="17">
        <v>10</v>
      </c>
      <c r="H33" s="11">
        <f t="shared" si="0"/>
        <v>55.555555555555557</v>
      </c>
      <c r="I33" s="14">
        <v>0</v>
      </c>
      <c r="J33" s="37">
        <v>23</v>
      </c>
      <c r="K33" s="20">
        <v>92</v>
      </c>
      <c r="L33" s="20" t="s">
        <v>44</v>
      </c>
      <c r="M33" s="17">
        <v>19</v>
      </c>
      <c r="N33" s="11">
        <v>83</v>
      </c>
      <c r="O33" s="11">
        <v>3</v>
      </c>
      <c r="P33" s="17">
        <v>21</v>
      </c>
      <c r="Q33" s="11">
        <f t="shared" si="1"/>
        <v>77.777777777777786</v>
      </c>
      <c r="R33" s="11" t="s">
        <v>44</v>
      </c>
    </row>
    <row r="34" spans="1:18" ht="15.75" customHeight="1">
      <c r="A34" s="7">
        <v>32</v>
      </c>
      <c r="B34" s="8" t="s">
        <v>88</v>
      </c>
      <c r="C34" s="8" t="s">
        <v>89</v>
      </c>
      <c r="D34" s="17">
        <v>22</v>
      </c>
      <c r="E34" s="11">
        <v>100</v>
      </c>
      <c r="F34" s="11">
        <v>45</v>
      </c>
      <c r="G34" s="17">
        <v>14</v>
      </c>
      <c r="H34" s="11">
        <f t="shared" si="0"/>
        <v>77.777777777777786</v>
      </c>
      <c r="I34" s="14">
        <v>41</v>
      </c>
      <c r="J34" s="37">
        <v>24</v>
      </c>
      <c r="K34" s="20">
        <v>96</v>
      </c>
      <c r="L34" s="20">
        <v>27</v>
      </c>
      <c r="M34" s="17">
        <v>21</v>
      </c>
      <c r="N34" s="11">
        <v>92</v>
      </c>
      <c r="O34" s="11">
        <v>33</v>
      </c>
      <c r="P34" s="17">
        <v>24</v>
      </c>
      <c r="Q34" s="11">
        <f t="shared" si="1"/>
        <v>88.888888888888886</v>
      </c>
      <c r="R34" s="11">
        <v>44</v>
      </c>
    </row>
    <row r="35" spans="1:18" ht="15.75" customHeight="1">
      <c r="A35" s="7">
        <v>33</v>
      </c>
      <c r="B35" s="8" t="s">
        <v>90</v>
      </c>
      <c r="C35" s="8" t="s">
        <v>91</v>
      </c>
      <c r="D35" s="17">
        <v>22</v>
      </c>
      <c r="E35" s="11">
        <v>100</v>
      </c>
      <c r="F35" s="11">
        <v>22</v>
      </c>
      <c r="G35" s="17">
        <v>16</v>
      </c>
      <c r="H35" s="11">
        <f t="shared" si="0"/>
        <v>88.888888888888886</v>
      </c>
      <c r="I35" s="14">
        <v>37</v>
      </c>
      <c r="J35" s="37">
        <v>25</v>
      </c>
      <c r="K35" s="20">
        <v>100</v>
      </c>
      <c r="L35" s="20">
        <v>28</v>
      </c>
      <c r="M35" s="17">
        <v>21</v>
      </c>
      <c r="N35" s="11">
        <v>92</v>
      </c>
      <c r="O35" s="11">
        <v>36</v>
      </c>
      <c r="P35" s="17">
        <v>27</v>
      </c>
      <c r="Q35" s="11">
        <f t="shared" si="1"/>
        <v>100</v>
      </c>
      <c r="R35" s="11">
        <v>33</v>
      </c>
    </row>
    <row r="36" spans="1:18" ht="15.75" customHeight="1">
      <c r="A36" s="7">
        <v>34</v>
      </c>
      <c r="B36" s="8" t="s">
        <v>92</v>
      </c>
      <c r="C36" s="8" t="s">
        <v>93</v>
      </c>
      <c r="D36" s="17">
        <v>13</v>
      </c>
      <c r="E36" s="11">
        <v>60</v>
      </c>
      <c r="F36" s="11">
        <v>8</v>
      </c>
      <c r="G36" s="17">
        <v>10</v>
      </c>
      <c r="H36" s="11">
        <f t="shared" si="0"/>
        <v>55.555555555555557</v>
      </c>
      <c r="I36" s="14">
        <v>4</v>
      </c>
      <c r="J36" s="37">
        <v>15</v>
      </c>
      <c r="K36" s="20">
        <v>60</v>
      </c>
      <c r="L36" s="20">
        <v>9</v>
      </c>
      <c r="M36" s="17">
        <v>16</v>
      </c>
      <c r="N36" s="11">
        <v>70</v>
      </c>
      <c r="O36" s="11">
        <v>3</v>
      </c>
      <c r="P36" s="17">
        <v>12</v>
      </c>
      <c r="Q36" s="11">
        <f t="shared" si="1"/>
        <v>44.444444444444443</v>
      </c>
      <c r="R36" s="11">
        <v>11</v>
      </c>
    </row>
    <row r="37" spans="1:18" ht="15.75" customHeight="1">
      <c r="A37" s="7">
        <v>35</v>
      </c>
      <c r="B37" s="8" t="s">
        <v>94</v>
      </c>
      <c r="C37" s="8" t="s">
        <v>95</v>
      </c>
      <c r="D37" s="17">
        <v>19</v>
      </c>
      <c r="E37" s="11">
        <v>87</v>
      </c>
      <c r="F37" s="11">
        <v>21</v>
      </c>
      <c r="G37" s="17">
        <v>13</v>
      </c>
      <c r="H37" s="11">
        <f t="shared" si="0"/>
        <v>72.222222222222214</v>
      </c>
      <c r="I37" s="14">
        <v>35</v>
      </c>
      <c r="J37" s="37">
        <v>24</v>
      </c>
      <c r="K37" s="20">
        <v>96</v>
      </c>
      <c r="L37" s="20">
        <v>22</v>
      </c>
      <c r="M37" s="17">
        <v>22</v>
      </c>
      <c r="N37" s="11">
        <v>96</v>
      </c>
      <c r="O37" s="11">
        <v>23</v>
      </c>
      <c r="P37" s="17">
        <v>21</v>
      </c>
      <c r="Q37" s="11">
        <f t="shared" si="1"/>
        <v>77.777777777777786</v>
      </c>
      <c r="R37" s="11">
        <v>21</v>
      </c>
    </row>
    <row r="38" spans="1:18" ht="15.75" customHeight="1">
      <c r="A38" s="7">
        <v>36</v>
      </c>
      <c r="B38" s="8" t="s">
        <v>96</v>
      </c>
      <c r="C38" s="8" t="s">
        <v>97</v>
      </c>
      <c r="D38" s="17">
        <v>20</v>
      </c>
      <c r="E38" s="11">
        <v>91</v>
      </c>
      <c r="F38" s="11">
        <v>42</v>
      </c>
      <c r="G38" s="17">
        <v>12</v>
      </c>
      <c r="H38" s="11">
        <f t="shared" si="0"/>
        <v>66.666666666666657</v>
      </c>
      <c r="I38" s="14">
        <v>48</v>
      </c>
      <c r="J38" s="37">
        <v>20</v>
      </c>
      <c r="K38" s="20">
        <v>80</v>
      </c>
      <c r="L38" s="20">
        <v>40</v>
      </c>
      <c r="M38" s="17">
        <v>20</v>
      </c>
      <c r="N38" s="11">
        <v>87</v>
      </c>
      <c r="O38" s="11">
        <v>40</v>
      </c>
      <c r="P38" s="17">
        <v>23</v>
      </c>
      <c r="Q38" s="11">
        <f t="shared" si="1"/>
        <v>85.18518518518519</v>
      </c>
      <c r="R38" s="11">
        <v>28</v>
      </c>
    </row>
    <row r="39" spans="1:18" ht="15.75" customHeight="1">
      <c r="A39" s="7">
        <v>37</v>
      </c>
      <c r="B39" s="8" t="s">
        <v>98</v>
      </c>
      <c r="C39" s="8" t="s">
        <v>99</v>
      </c>
      <c r="D39" s="17">
        <v>19</v>
      </c>
      <c r="E39" s="11">
        <v>87</v>
      </c>
      <c r="F39" s="11">
        <v>27</v>
      </c>
      <c r="G39" s="17">
        <v>11</v>
      </c>
      <c r="H39" s="11">
        <f t="shared" si="0"/>
        <v>61.111111111111114</v>
      </c>
      <c r="I39" s="14">
        <v>28</v>
      </c>
      <c r="J39" s="37">
        <v>16</v>
      </c>
      <c r="K39" s="20">
        <v>64</v>
      </c>
      <c r="L39" s="20">
        <v>17</v>
      </c>
      <c r="M39" s="17">
        <v>22</v>
      </c>
      <c r="N39" s="11">
        <v>96</v>
      </c>
      <c r="O39" s="11">
        <v>22</v>
      </c>
      <c r="P39" s="17">
        <v>22</v>
      </c>
      <c r="Q39" s="11">
        <f t="shared" si="1"/>
        <v>81.481481481481481</v>
      </c>
      <c r="R39" s="11">
        <v>14</v>
      </c>
    </row>
    <row r="40" spans="1:18" ht="15.75" customHeight="1">
      <c r="A40" s="7">
        <v>38</v>
      </c>
      <c r="B40" s="8" t="s">
        <v>100</v>
      </c>
      <c r="C40" s="8" t="s">
        <v>101</v>
      </c>
      <c r="D40" s="17">
        <v>22</v>
      </c>
      <c r="E40" s="11">
        <v>100</v>
      </c>
      <c r="F40" s="11">
        <v>37</v>
      </c>
      <c r="G40" s="17">
        <v>15</v>
      </c>
      <c r="H40" s="11">
        <f t="shared" si="0"/>
        <v>83.333333333333343</v>
      </c>
      <c r="I40" s="14">
        <v>34</v>
      </c>
      <c r="J40" s="37">
        <v>22</v>
      </c>
      <c r="K40" s="20">
        <v>88</v>
      </c>
      <c r="L40" s="20">
        <v>24</v>
      </c>
      <c r="M40" s="17">
        <v>22</v>
      </c>
      <c r="N40" s="11">
        <v>96</v>
      </c>
      <c r="O40" s="11">
        <v>23</v>
      </c>
      <c r="P40" s="17">
        <v>23</v>
      </c>
      <c r="Q40" s="11">
        <f t="shared" si="1"/>
        <v>85.18518518518519</v>
      </c>
      <c r="R40" s="11">
        <v>22</v>
      </c>
    </row>
    <row r="41" spans="1:18" ht="15.75" customHeight="1">
      <c r="A41" s="7">
        <v>39</v>
      </c>
      <c r="B41" s="8" t="s">
        <v>102</v>
      </c>
      <c r="C41" s="8" t="s">
        <v>103</v>
      </c>
      <c r="D41" s="17">
        <v>20</v>
      </c>
      <c r="E41" s="11">
        <v>91</v>
      </c>
      <c r="F41" s="11">
        <v>40</v>
      </c>
      <c r="G41" s="17">
        <v>12</v>
      </c>
      <c r="H41" s="11">
        <f t="shared" si="0"/>
        <v>66.666666666666657</v>
      </c>
      <c r="I41" s="14">
        <v>33</v>
      </c>
      <c r="J41" s="37">
        <v>20</v>
      </c>
      <c r="K41" s="20">
        <v>80</v>
      </c>
      <c r="L41" s="20">
        <v>32</v>
      </c>
      <c r="M41" s="17">
        <v>20</v>
      </c>
      <c r="N41" s="11">
        <v>87</v>
      </c>
      <c r="O41" s="11">
        <v>29</v>
      </c>
      <c r="P41" s="17">
        <v>19</v>
      </c>
      <c r="Q41" s="11">
        <f t="shared" si="1"/>
        <v>70.370370370370367</v>
      </c>
      <c r="R41" s="11">
        <v>17</v>
      </c>
    </row>
    <row r="42" spans="1:18" ht="15.75" customHeight="1">
      <c r="A42" s="7">
        <v>40</v>
      </c>
      <c r="B42" s="8" t="s">
        <v>104</v>
      </c>
      <c r="C42" s="8" t="s">
        <v>105</v>
      </c>
      <c r="D42" s="17">
        <v>22</v>
      </c>
      <c r="E42" s="11">
        <v>100</v>
      </c>
      <c r="F42" s="11">
        <v>43</v>
      </c>
      <c r="G42" s="17">
        <v>17</v>
      </c>
      <c r="H42" s="11">
        <f t="shared" si="0"/>
        <v>94.444444444444443</v>
      </c>
      <c r="I42" s="14">
        <v>50</v>
      </c>
      <c r="J42" s="37">
        <v>25</v>
      </c>
      <c r="K42" s="20">
        <v>100</v>
      </c>
      <c r="L42" s="20">
        <v>36</v>
      </c>
      <c r="M42" s="17">
        <v>22</v>
      </c>
      <c r="N42" s="11">
        <v>96</v>
      </c>
      <c r="O42" s="11">
        <v>33</v>
      </c>
      <c r="P42" s="17">
        <v>25</v>
      </c>
      <c r="Q42" s="11">
        <f t="shared" si="1"/>
        <v>92.592592592592595</v>
      </c>
      <c r="R42" s="11">
        <v>28</v>
      </c>
    </row>
    <row r="43" spans="1:18" ht="15.75" customHeight="1">
      <c r="A43" s="7">
        <v>41</v>
      </c>
      <c r="B43" s="8" t="s">
        <v>106</v>
      </c>
      <c r="C43" s="8" t="s">
        <v>107</v>
      </c>
      <c r="D43" s="17">
        <v>18</v>
      </c>
      <c r="E43" s="11">
        <v>82</v>
      </c>
      <c r="F43" s="11">
        <v>21</v>
      </c>
      <c r="G43" s="17">
        <v>9</v>
      </c>
      <c r="H43" s="11">
        <f t="shared" si="0"/>
        <v>50</v>
      </c>
      <c r="I43" s="14">
        <v>20</v>
      </c>
      <c r="J43" s="37">
        <v>16</v>
      </c>
      <c r="K43" s="20">
        <v>64</v>
      </c>
      <c r="L43" s="20">
        <v>26</v>
      </c>
      <c r="M43" s="17">
        <v>18</v>
      </c>
      <c r="N43" s="11">
        <v>79</v>
      </c>
      <c r="O43" s="11">
        <v>19</v>
      </c>
      <c r="P43" s="17">
        <v>20</v>
      </c>
      <c r="Q43" s="11">
        <f t="shared" si="1"/>
        <v>74.074074074074076</v>
      </c>
      <c r="R43" s="11">
        <v>8</v>
      </c>
    </row>
    <row r="44" spans="1:18" ht="15.75" customHeight="1">
      <c r="A44" s="7">
        <v>42</v>
      </c>
      <c r="B44" s="8" t="s">
        <v>108</v>
      </c>
      <c r="C44" s="8" t="s">
        <v>109</v>
      </c>
      <c r="D44" s="17">
        <v>18</v>
      </c>
      <c r="E44" s="11">
        <v>82</v>
      </c>
      <c r="F44" s="11">
        <v>40</v>
      </c>
      <c r="G44" s="17">
        <v>7</v>
      </c>
      <c r="H44" s="11">
        <f t="shared" si="0"/>
        <v>38.888888888888893</v>
      </c>
      <c r="I44" s="14">
        <v>24</v>
      </c>
      <c r="J44" s="37">
        <v>23</v>
      </c>
      <c r="K44" s="20">
        <v>92</v>
      </c>
      <c r="L44" s="20">
        <v>22</v>
      </c>
      <c r="M44" s="17">
        <v>20</v>
      </c>
      <c r="N44" s="11">
        <v>87</v>
      </c>
      <c r="O44" s="11">
        <v>39</v>
      </c>
      <c r="P44" s="17">
        <v>23</v>
      </c>
      <c r="Q44" s="11">
        <f t="shared" si="1"/>
        <v>85.18518518518519</v>
      </c>
      <c r="R44" s="11">
        <v>34</v>
      </c>
    </row>
    <row r="45" spans="1:18" ht="15.75" customHeight="1">
      <c r="A45" s="7">
        <v>43</v>
      </c>
      <c r="B45" s="8" t="s">
        <v>110</v>
      </c>
      <c r="C45" s="8" t="s">
        <v>111</v>
      </c>
      <c r="D45" s="17">
        <v>22</v>
      </c>
      <c r="E45" s="11">
        <v>100</v>
      </c>
      <c r="F45" s="11">
        <v>41</v>
      </c>
      <c r="G45" s="17">
        <v>17</v>
      </c>
      <c r="H45" s="11">
        <f t="shared" si="0"/>
        <v>94.444444444444443</v>
      </c>
      <c r="I45" s="14">
        <v>50</v>
      </c>
      <c r="J45" s="37">
        <v>25</v>
      </c>
      <c r="K45" s="20">
        <v>100</v>
      </c>
      <c r="L45" s="20">
        <v>32</v>
      </c>
      <c r="M45" s="17">
        <v>23</v>
      </c>
      <c r="N45" s="11">
        <v>100</v>
      </c>
      <c r="O45" s="11">
        <v>46</v>
      </c>
      <c r="P45" s="17">
        <v>27</v>
      </c>
      <c r="Q45" s="11">
        <f t="shared" si="1"/>
        <v>100</v>
      </c>
      <c r="R45" s="11">
        <v>37</v>
      </c>
    </row>
    <row r="46" spans="1:18" ht="15.75" customHeight="1">
      <c r="A46" s="7">
        <v>44</v>
      </c>
      <c r="B46" s="8" t="s">
        <v>112</v>
      </c>
      <c r="C46" s="8" t="s">
        <v>113</v>
      </c>
      <c r="D46" s="17">
        <v>22</v>
      </c>
      <c r="E46" s="11">
        <v>100</v>
      </c>
      <c r="F46" s="11">
        <v>40</v>
      </c>
      <c r="G46" s="17">
        <v>17</v>
      </c>
      <c r="H46" s="11">
        <f t="shared" si="0"/>
        <v>94.444444444444443</v>
      </c>
      <c r="I46" s="14">
        <v>50</v>
      </c>
      <c r="J46" s="37">
        <v>25</v>
      </c>
      <c r="K46" s="20">
        <v>100</v>
      </c>
      <c r="L46" s="20">
        <v>42</v>
      </c>
      <c r="M46" s="17">
        <v>23</v>
      </c>
      <c r="N46" s="11">
        <v>100</v>
      </c>
      <c r="O46" s="11">
        <v>35</v>
      </c>
      <c r="P46" s="17">
        <v>27</v>
      </c>
      <c r="Q46" s="11">
        <f t="shared" si="1"/>
        <v>100</v>
      </c>
      <c r="R46" s="11">
        <v>29</v>
      </c>
    </row>
    <row r="47" spans="1:18" ht="15.75" customHeight="1">
      <c r="A47" s="7">
        <v>45</v>
      </c>
      <c r="B47" s="8" t="s">
        <v>114</v>
      </c>
      <c r="C47" s="8" t="s">
        <v>115</v>
      </c>
      <c r="D47" s="17">
        <v>21</v>
      </c>
      <c r="E47" s="11">
        <v>96</v>
      </c>
      <c r="F47" s="11">
        <v>32</v>
      </c>
      <c r="G47" s="17">
        <v>15</v>
      </c>
      <c r="H47" s="11">
        <f t="shared" si="0"/>
        <v>83.333333333333343</v>
      </c>
      <c r="I47" s="14">
        <v>28</v>
      </c>
      <c r="J47" s="37">
        <v>23</v>
      </c>
      <c r="K47" s="20">
        <v>92</v>
      </c>
      <c r="L47" s="20">
        <v>32</v>
      </c>
      <c r="M47" s="17">
        <v>22</v>
      </c>
      <c r="N47" s="11">
        <v>96</v>
      </c>
      <c r="O47" s="11">
        <v>28</v>
      </c>
      <c r="P47" s="17">
        <v>24</v>
      </c>
      <c r="Q47" s="11">
        <f t="shared" si="1"/>
        <v>88.888888888888886</v>
      </c>
      <c r="R47" s="11">
        <v>16</v>
      </c>
    </row>
    <row r="48" spans="1:18" ht="15.75" customHeight="1">
      <c r="A48" s="7">
        <v>46</v>
      </c>
      <c r="B48" s="8" t="s">
        <v>116</v>
      </c>
      <c r="C48" s="8" t="s">
        <v>117</v>
      </c>
      <c r="D48" s="17">
        <v>22</v>
      </c>
      <c r="E48" s="11">
        <v>100</v>
      </c>
      <c r="F48" s="11">
        <v>33</v>
      </c>
      <c r="G48" s="17">
        <v>17</v>
      </c>
      <c r="H48" s="11">
        <f t="shared" si="0"/>
        <v>94.444444444444443</v>
      </c>
      <c r="I48" s="14">
        <v>32</v>
      </c>
      <c r="J48" s="37">
        <v>25</v>
      </c>
      <c r="K48" s="20">
        <v>100</v>
      </c>
      <c r="L48" s="20">
        <v>27</v>
      </c>
      <c r="M48" s="17">
        <v>22</v>
      </c>
      <c r="N48" s="11">
        <v>96</v>
      </c>
      <c r="O48" s="11">
        <v>35</v>
      </c>
      <c r="P48" s="17">
        <v>25</v>
      </c>
      <c r="Q48" s="11">
        <f t="shared" si="1"/>
        <v>92.592592592592595</v>
      </c>
      <c r="R48" s="11">
        <v>24</v>
      </c>
    </row>
    <row r="49" spans="1:18" ht="15.75" customHeight="1">
      <c r="A49" s="7">
        <v>47</v>
      </c>
      <c r="B49" s="8" t="s">
        <v>118</v>
      </c>
      <c r="C49" s="8" t="s">
        <v>119</v>
      </c>
      <c r="D49" s="17">
        <v>20</v>
      </c>
      <c r="E49" s="11">
        <v>91</v>
      </c>
      <c r="F49" s="11">
        <v>40</v>
      </c>
      <c r="G49" s="17">
        <v>13</v>
      </c>
      <c r="H49" s="11">
        <f t="shared" si="0"/>
        <v>72.222222222222214</v>
      </c>
      <c r="I49" s="14">
        <v>29</v>
      </c>
      <c r="J49" s="37">
        <v>21</v>
      </c>
      <c r="K49" s="20">
        <v>84</v>
      </c>
      <c r="L49" s="20">
        <v>27</v>
      </c>
      <c r="M49" s="17">
        <v>19</v>
      </c>
      <c r="N49" s="11">
        <v>83</v>
      </c>
      <c r="O49" s="11">
        <v>25</v>
      </c>
      <c r="P49" s="17">
        <v>21</v>
      </c>
      <c r="Q49" s="11">
        <f t="shared" si="1"/>
        <v>77.777777777777786</v>
      </c>
      <c r="R49" s="11">
        <v>18</v>
      </c>
    </row>
    <row r="50" spans="1:18" ht="15.75" customHeight="1">
      <c r="A50" s="7">
        <v>48</v>
      </c>
      <c r="B50" s="8" t="s">
        <v>120</v>
      </c>
      <c r="C50" s="8" t="s">
        <v>121</v>
      </c>
      <c r="D50" s="17">
        <v>18</v>
      </c>
      <c r="E50" s="11">
        <v>82</v>
      </c>
      <c r="F50" s="11">
        <v>43</v>
      </c>
      <c r="G50" s="17">
        <v>11</v>
      </c>
      <c r="H50" s="11">
        <f t="shared" si="0"/>
        <v>61.111111111111114</v>
      </c>
      <c r="I50" s="14">
        <v>34</v>
      </c>
      <c r="J50" s="37">
        <v>18</v>
      </c>
      <c r="K50" s="20">
        <v>72</v>
      </c>
      <c r="L50" s="20">
        <v>23</v>
      </c>
      <c r="M50" s="17">
        <v>20</v>
      </c>
      <c r="N50" s="11">
        <v>87</v>
      </c>
      <c r="O50" s="11">
        <v>33</v>
      </c>
      <c r="P50" s="17">
        <v>23</v>
      </c>
      <c r="Q50" s="11">
        <f t="shared" si="1"/>
        <v>85.18518518518519</v>
      </c>
      <c r="R50" s="11">
        <v>29</v>
      </c>
    </row>
    <row r="51" spans="1:18" ht="15.75" customHeight="1">
      <c r="A51" s="7">
        <v>49</v>
      </c>
      <c r="B51" s="8" t="s">
        <v>122</v>
      </c>
      <c r="C51" s="8" t="s">
        <v>123</v>
      </c>
      <c r="D51" s="17">
        <v>20</v>
      </c>
      <c r="E51" s="11">
        <v>91</v>
      </c>
      <c r="F51" s="11">
        <v>35</v>
      </c>
      <c r="G51" s="17">
        <v>11</v>
      </c>
      <c r="H51" s="11">
        <f t="shared" si="0"/>
        <v>61.111111111111114</v>
      </c>
      <c r="I51" s="14">
        <v>32</v>
      </c>
      <c r="J51" s="37">
        <v>21</v>
      </c>
      <c r="K51" s="20">
        <v>84</v>
      </c>
      <c r="L51" s="20">
        <v>20</v>
      </c>
      <c r="M51" s="17">
        <v>21</v>
      </c>
      <c r="N51" s="11">
        <v>92</v>
      </c>
      <c r="O51" s="11">
        <v>37</v>
      </c>
      <c r="P51" s="17">
        <v>23</v>
      </c>
      <c r="Q51" s="11">
        <f t="shared" si="1"/>
        <v>85.18518518518519</v>
      </c>
      <c r="R51" s="11">
        <v>34</v>
      </c>
    </row>
    <row r="52" spans="1:18" ht="15.75" customHeight="1">
      <c r="A52" s="7">
        <v>50</v>
      </c>
      <c r="B52" s="8" t="s">
        <v>124</v>
      </c>
      <c r="C52" s="8" t="s">
        <v>125</v>
      </c>
      <c r="D52" s="17">
        <v>18</v>
      </c>
      <c r="E52" s="11">
        <v>82</v>
      </c>
      <c r="F52" s="11">
        <v>50</v>
      </c>
      <c r="G52" s="17">
        <v>12</v>
      </c>
      <c r="H52" s="11">
        <f t="shared" si="0"/>
        <v>66.666666666666657</v>
      </c>
      <c r="I52" s="14">
        <v>50</v>
      </c>
      <c r="J52" s="37">
        <v>21</v>
      </c>
      <c r="K52" s="20">
        <v>84</v>
      </c>
      <c r="L52" s="20">
        <v>29</v>
      </c>
      <c r="M52" s="17">
        <v>18</v>
      </c>
      <c r="N52" s="11">
        <v>79</v>
      </c>
      <c r="O52" s="11">
        <v>42</v>
      </c>
      <c r="P52" s="17">
        <v>23</v>
      </c>
      <c r="Q52" s="11">
        <f t="shared" si="1"/>
        <v>85.18518518518519</v>
      </c>
      <c r="R52" s="11">
        <v>40</v>
      </c>
    </row>
    <row r="53" spans="1:18" ht="15.75" customHeight="1">
      <c r="A53" s="7">
        <v>51</v>
      </c>
      <c r="B53" s="8" t="s">
        <v>126</v>
      </c>
      <c r="C53" s="8" t="s">
        <v>127</v>
      </c>
      <c r="D53" s="17">
        <v>12</v>
      </c>
      <c r="E53" s="11">
        <v>55</v>
      </c>
      <c r="F53" s="11">
        <v>4</v>
      </c>
      <c r="G53" s="17">
        <v>12</v>
      </c>
      <c r="H53" s="11">
        <f t="shared" si="0"/>
        <v>66.666666666666657</v>
      </c>
      <c r="I53" s="14">
        <v>16</v>
      </c>
      <c r="J53" s="37">
        <v>13</v>
      </c>
      <c r="K53" s="20">
        <v>52</v>
      </c>
      <c r="L53" s="20">
        <v>11</v>
      </c>
      <c r="M53" s="17">
        <v>17</v>
      </c>
      <c r="N53" s="11">
        <v>74</v>
      </c>
      <c r="O53" s="11">
        <v>20</v>
      </c>
      <c r="P53" s="17">
        <v>23</v>
      </c>
      <c r="Q53" s="11">
        <f t="shared" si="1"/>
        <v>85.18518518518519</v>
      </c>
      <c r="R53" s="11">
        <v>5</v>
      </c>
    </row>
    <row r="54" spans="1:18" ht="15.75" customHeight="1">
      <c r="A54" s="7">
        <v>52</v>
      </c>
      <c r="B54" s="8" t="s">
        <v>128</v>
      </c>
      <c r="C54" s="8" t="s">
        <v>129</v>
      </c>
      <c r="D54" s="17">
        <v>18</v>
      </c>
      <c r="E54" s="11">
        <v>82</v>
      </c>
      <c r="F54" s="11">
        <v>20</v>
      </c>
      <c r="G54" s="17">
        <v>13</v>
      </c>
      <c r="H54" s="11">
        <f t="shared" si="0"/>
        <v>72.222222222222214</v>
      </c>
      <c r="I54" s="14">
        <v>25</v>
      </c>
      <c r="J54" s="37">
        <v>19</v>
      </c>
      <c r="K54" s="20">
        <v>76</v>
      </c>
      <c r="L54" s="20">
        <v>11</v>
      </c>
      <c r="M54" s="17">
        <v>22</v>
      </c>
      <c r="N54" s="11">
        <v>96</v>
      </c>
      <c r="O54" s="11">
        <v>22</v>
      </c>
      <c r="P54" s="17">
        <v>20</v>
      </c>
      <c r="Q54" s="11">
        <f t="shared" si="1"/>
        <v>74.074074074074076</v>
      </c>
      <c r="R54" s="11">
        <v>4</v>
      </c>
    </row>
    <row r="55" spans="1:18" ht="15.75" customHeight="1">
      <c r="A55" s="7">
        <v>53</v>
      </c>
      <c r="B55" s="8" t="s">
        <v>130</v>
      </c>
      <c r="C55" s="8" t="s">
        <v>131</v>
      </c>
      <c r="D55" s="17">
        <v>19</v>
      </c>
      <c r="E55" s="11">
        <v>87</v>
      </c>
      <c r="F55" s="11">
        <v>44</v>
      </c>
      <c r="G55" s="17">
        <v>13</v>
      </c>
      <c r="H55" s="11">
        <f t="shared" si="0"/>
        <v>72.222222222222214</v>
      </c>
      <c r="I55" s="14">
        <v>34</v>
      </c>
      <c r="J55" s="37">
        <v>23</v>
      </c>
      <c r="K55" s="20">
        <v>92</v>
      </c>
      <c r="L55" s="20">
        <v>10</v>
      </c>
      <c r="M55" s="17">
        <v>21</v>
      </c>
      <c r="N55" s="11">
        <v>92</v>
      </c>
      <c r="O55" s="11">
        <v>21</v>
      </c>
      <c r="P55" s="17">
        <v>22</v>
      </c>
      <c r="Q55" s="11">
        <f t="shared" si="1"/>
        <v>81.481481481481481</v>
      </c>
      <c r="R55" s="11">
        <v>21</v>
      </c>
    </row>
    <row r="56" spans="1:18" ht="15.75" customHeight="1">
      <c r="A56" s="7">
        <v>54</v>
      </c>
      <c r="B56" s="8" t="s">
        <v>132</v>
      </c>
      <c r="C56" s="8" t="s">
        <v>133</v>
      </c>
      <c r="D56" s="17">
        <v>22</v>
      </c>
      <c r="E56" s="11">
        <v>100</v>
      </c>
      <c r="F56" s="11">
        <v>37</v>
      </c>
      <c r="G56" s="17">
        <v>15</v>
      </c>
      <c r="H56" s="11">
        <f t="shared" si="0"/>
        <v>83.333333333333343</v>
      </c>
      <c r="I56" s="14">
        <v>27</v>
      </c>
      <c r="J56" s="37">
        <v>20</v>
      </c>
      <c r="K56" s="20">
        <v>80</v>
      </c>
      <c r="L56" s="20">
        <v>20</v>
      </c>
      <c r="M56" s="17">
        <v>20</v>
      </c>
      <c r="N56" s="11">
        <v>87</v>
      </c>
      <c r="O56" s="11">
        <v>31</v>
      </c>
      <c r="P56" s="17">
        <v>21</v>
      </c>
      <c r="Q56" s="11">
        <f t="shared" si="1"/>
        <v>77.777777777777786</v>
      </c>
      <c r="R56" s="11">
        <v>2</v>
      </c>
    </row>
    <row r="57" spans="1:18" ht="15.75" customHeight="1">
      <c r="A57" s="7">
        <v>55</v>
      </c>
      <c r="B57" s="8" t="s">
        <v>134</v>
      </c>
      <c r="C57" s="8" t="s">
        <v>135</v>
      </c>
      <c r="D57" s="17">
        <v>18</v>
      </c>
      <c r="E57" s="11">
        <v>82</v>
      </c>
      <c r="F57" s="11">
        <v>15</v>
      </c>
      <c r="G57" s="17">
        <v>12</v>
      </c>
      <c r="H57" s="11">
        <f t="shared" si="0"/>
        <v>66.666666666666657</v>
      </c>
      <c r="I57" s="14">
        <v>19</v>
      </c>
      <c r="J57" s="37">
        <v>17</v>
      </c>
      <c r="K57" s="20">
        <v>68</v>
      </c>
      <c r="L57" s="20">
        <v>16</v>
      </c>
      <c r="M57" s="17">
        <v>17</v>
      </c>
      <c r="N57" s="11">
        <v>74</v>
      </c>
      <c r="O57" s="11">
        <v>20</v>
      </c>
      <c r="P57" s="17">
        <v>21</v>
      </c>
      <c r="Q57" s="11">
        <f t="shared" si="1"/>
        <v>77.777777777777786</v>
      </c>
      <c r="R57" s="11">
        <v>6</v>
      </c>
    </row>
    <row r="58" spans="1:18" ht="15.75" customHeight="1">
      <c r="A58" s="7">
        <v>56</v>
      </c>
      <c r="B58" s="8" t="s">
        <v>136</v>
      </c>
      <c r="C58" s="8" t="s">
        <v>137</v>
      </c>
      <c r="D58" s="17">
        <v>19</v>
      </c>
      <c r="E58" s="11">
        <v>87</v>
      </c>
      <c r="F58" s="11">
        <v>35</v>
      </c>
      <c r="G58" s="17">
        <v>12</v>
      </c>
      <c r="H58" s="11">
        <f t="shared" si="0"/>
        <v>66.666666666666657</v>
      </c>
      <c r="I58" s="14">
        <v>26</v>
      </c>
      <c r="J58" s="37">
        <v>20</v>
      </c>
      <c r="K58" s="20">
        <v>80</v>
      </c>
      <c r="L58" s="20">
        <v>29</v>
      </c>
      <c r="M58" s="17">
        <v>21</v>
      </c>
      <c r="N58" s="11">
        <v>92</v>
      </c>
      <c r="O58" s="11">
        <v>29</v>
      </c>
      <c r="P58" s="17">
        <v>19</v>
      </c>
      <c r="Q58" s="11">
        <f t="shared" si="1"/>
        <v>70.370370370370367</v>
      </c>
      <c r="R58" s="11">
        <v>22</v>
      </c>
    </row>
    <row r="59" spans="1:18" ht="15.75" customHeight="1">
      <c r="A59" s="7">
        <v>57</v>
      </c>
      <c r="B59" s="8" t="s">
        <v>138</v>
      </c>
      <c r="C59" s="8" t="s">
        <v>139</v>
      </c>
      <c r="D59" s="17">
        <v>18</v>
      </c>
      <c r="E59" s="11">
        <v>82</v>
      </c>
      <c r="F59" s="11">
        <v>22</v>
      </c>
      <c r="G59" s="17">
        <v>10</v>
      </c>
      <c r="H59" s="11">
        <f t="shared" si="0"/>
        <v>55.555555555555557</v>
      </c>
      <c r="I59" s="14">
        <v>22</v>
      </c>
      <c r="J59" s="37">
        <v>22</v>
      </c>
      <c r="K59" s="20">
        <v>88</v>
      </c>
      <c r="L59" s="20">
        <v>16</v>
      </c>
      <c r="M59" s="17">
        <v>20</v>
      </c>
      <c r="N59" s="11">
        <v>87</v>
      </c>
      <c r="O59" s="11">
        <v>21</v>
      </c>
      <c r="P59" s="17">
        <v>25</v>
      </c>
      <c r="Q59" s="11">
        <f t="shared" si="1"/>
        <v>92.592592592592595</v>
      </c>
      <c r="R59" s="11">
        <v>13</v>
      </c>
    </row>
    <row r="60" spans="1:18" ht="15.75" customHeight="1">
      <c r="A60" s="7">
        <v>58</v>
      </c>
      <c r="B60" s="8" t="s">
        <v>140</v>
      </c>
      <c r="C60" s="8" t="s">
        <v>141</v>
      </c>
      <c r="D60" s="17">
        <v>19</v>
      </c>
      <c r="E60" s="11">
        <v>87</v>
      </c>
      <c r="F60" s="11">
        <v>45</v>
      </c>
      <c r="G60" s="17">
        <v>13</v>
      </c>
      <c r="H60" s="11">
        <f t="shared" si="0"/>
        <v>72.222222222222214</v>
      </c>
      <c r="I60" s="14">
        <v>37</v>
      </c>
      <c r="J60" s="37">
        <v>18</v>
      </c>
      <c r="K60" s="20">
        <v>72</v>
      </c>
      <c r="L60" s="20">
        <v>30</v>
      </c>
      <c r="M60" s="17">
        <v>22</v>
      </c>
      <c r="N60" s="11">
        <v>96</v>
      </c>
      <c r="O60" s="11">
        <v>39</v>
      </c>
      <c r="P60" s="17">
        <v>23</v>
      </c>
      <c r="Q60" s="11">
        <f t="shared" si="1"/>
        <v>85.18518518518519</v>
      </c>
      <c r="R60" s="11">
        <v>15</v>
      </c>
    </row>
    <row r="61" spans="1:18" ht="15.75" customHeight="1">
      <c r="A61" s="7">
        <v>59</v>
      </c>
      <c r="B61" s="8" t="s">
        <v>142</v>
      </c>
      <c r="C61" s="8" t="s">
        <v>143</v>
      </c>
      <c r="D61" s="26">
        <v>22</v>
      </c>
      <c r="E61" s="26">
        <v>100</v>
      </c>
      <c r="F61" s="26">
        <v>25</v>
      </c>
      <c r="G61" s="17">
        <v>15</v>
      </c>
      <c r="H61" s="11">
        <f t="shared" si="0"/>
        <v>83.333333333333343</v>
      </c>
      <c r="I61" s="14">
        <v>30</v>
      </c>
      <c r="J61" s="37">
        <v>21</v>
      </c>
      <c r="K61" s="20">
        <v>84</v>
      </c>
      <c r="L61" s="20">
        <v>12</v>
      </c>
      <c r="M61" s="17">
        <v>21</v>
      </c>
      <c r="N61" s="17">
        <v>92</v>
      </c>
      <c r="O61" s="25">
        <v>17</v>
      </c>
      <c r="P61" s="27">
        <v>24</v>
      </c>
      <c r="Q61" s="11">
        <f t="shared" si="1"/>
        <v>88.888888888888886</v>
      </c>
      <c r="R61" s="28">
        <v>10</v>
      </c>
    </row>
    <row r="62" spans="1:18" ht="15.75" customHeight="1">
      <c r="A62" s="7">
        <v>60</v>
      </c>
      <c r="B62" s="8" t="s">
        <v>144</v>
      </c>
      <c r="C62" s="8" t="s">
        <v>145</v>
      </c>
      <c r="D62" s="26">
        <v>18</v>
      </c>
      <c r="E62" s="26">
        <v>82</v>
      </c>
      <c r="F62" s="26">
        <v>49</v>
      </c>
      <c r="G62" s="28">
        <v>14</v>
      </c>
      <c r="H62" s="11">
        <f t="shared" si="0"/>
        <v>77.777777777777786</v>
      </c>
      <c r="I62" s="14">
        <v>42</v>
      </c>
      <c r="J62" s="37">
        <v>18</v>
      </c>
      <c r="K62" s="20">
        <v>72</v>
      </c>
      <c r="L62" s="20">
        <v>32</v>
      </c>
      <c r="M62" s="17">
        <v>20</v>
      </c>
      <c r="N62" s="17">
        <v>87</v>
      </c>
      <c r="O62" s="25">
        <v>26</v>
      </c>
      <c r="P62" s="27">
        <v>24</v>
      </c>
      <c r="Q62" s="11">
        <f t="shared" si="1"/>
        <v>88.888888888888886</v>
      </c>
      <c r="R62" s="28">
        <v>13</v>
      </c>
    </row>
    <row r="63" spans="1:18" ht="15.75" customHeight="1">
      <c r="A63" s="7">
        <v>61</v>
      </c>
      <c r="B63" s="8" t="s">
        <v>146</v>
      </c>
      <c r="C63" s="8" t="s">
        <v>147</v>
      </c>
      <c r="D63" s="26">
        <v>22</v>
      </c>
      <c r="E63" s="26">
        <v>100</v>
      </c>
      <c r="F63" s="26">
        <v>27</v>
      </c>
      <c r="G63" s="28">
        <v>14</v>
      </c>
      <c r="H63" s="11">
        <f t="shared" si="0"/>
        <v>77.777777777777786</v>
      </c>
      <c r="I63" s="14">
        <v>35</v>
      </c>
      <c r="J63" s="37">
        <v>20</v>
      </c>
      <c r="K63" s="20">
        <v>80</v>
      </c>
      <c r="L63" s="20">
        <v>21</v>
      </c>
      <c r="M63" s="17">
        <v>19</v>
      </c>
      <c r="N63" s="17">
        <v>83</v>
      </c>
      <c r="O63" s="25">
        <v>25</v>
      </c>
      <c r="P63" s="27">
        <v>24</v>
      </c>
      <c r="Q63" s="11">
        <f t="shared" si="1"/>
        <v>88.888888888888886</v>
      </c>
      <c r="R63" s="28">
        <v>18</v>
      </c>
    </row>
    <row r="64" spans="1:18" ht="15.75" customHeight="1">
      <c r="A64" s="7">
        <v>62</v>
      </c>
      <c r="B64" s="8" t="s">
        <v>148</v>
      </c>
      <c r="C64" s="8" t="s">
        <v>149</v>
      </c>
      <c r="D64" s="26">
        <v>22</v>
      </c>
      <c r="E64" s="26">
        <v>100</v>
      </c>
      <c r="F64" s="26">
        <v>27</v>
      </c>
      <c r="G64" s="28">
        <v>17</v>
      </c>
      <c r="H64" s="11">
        <f t="shared" si="0"/>
        <v>94.444444444444443</v>
      </c>
      <c r="I64" s="14">
        <v>36</v>
      </c>
      <c r="J64" s="37">
        <v>24</v>
      </c>
      <c r="K64" s="20">
        <v>96</v>
      </c>
      <c r="L64" s="20">
        <v>17</v>
      </c>
      <c r="M64" s="17">
        <v>23</v>
      </c>
      <c r="N64" s="17">
        <v>100</v>
      </c>
      <c r="O64" s="25">
        <v>27</v>
      </c>
      <c r="P64" s="27">
        <v>27</v>
      </c>
      <c r="Q64" s="11">
        <f t="shared" si="1"/>
        <v>100</v>
      </c>
      <c r="R64" s="28">
        <v>9</v>
      </c>
    </row>
    <row r="65" spans="1:18" ht="15.75" customHeight="1">
      <c r="A65" s="7">
        <v>63</v>
      </c>
      <c r="B65" s="29" t="s">
        <v>150</v>
      </c>
      <c r="C65" s="29" t="s">
        <v>151</v>
      </c>
      <c r="D65" s="26"/>
      <c r="E65" s="26"/>
      <c r="F65" s="26" t="s">
        <v>57</v>
      </c>
      <c r="G65" s="28">
        <v>14</v>
      </c>
      <c r="H65" s="11">
        <f t="shared" si="0"/>
        <v>77.777777777777786</v>
      </c>
      <c r="I65" s="14">
        <v>0</v>
      </c>
      <c r="J65" s="37">
        <v>15</v>
      </c>
      <c r="K65" s="20">
        <v>60</v>
      </c>
      <c r="L65" s="20" t="s">
        <v>44</v>
      </c>
      <c r="M65" s="26"/>
      <c r="N65" s="26"/>
      <c r="O65" s="26"/>
      <c r="P65" s="27">
        <v>16</v>
      </c>
      <c r="Q65" s="11">
        <f t="shared" si="1"/>
        <v>59.259259259259252</v>
      </c>
      <c r="R65" s="28" t="s">
        <v>44</v>
      </c>
    </row>
    <row r="66" spans="1:18" ht="15.75" customHeight="1">
      <c r="A66" s="7">
        <v>64</v>
      </c>
      <c r="B66" s="29" t="s">
        <v>150</v>
      </c>
      <c r="C66" s="29" t="s">
        <v>152</v>
      </c>
      <c r="D66" s="26"/>
      <c r="E66" s="26"/>
      <c r="F66" s="26">
        <v>2</v>
      </c>
      <c r="G66" s="28">
        <v>12</v>
      </c>
      <c r="H66" s="11">
        <f t="shared" si="0"/>
        <v>66.666666666666657</v>
      </c>
      <c r="I66" s="14">
        <v>25</v>
      </c>
      <c r="J66" s="37">
        <v>15</v>
      </c>
      <c r="K66" s="20">
        <v>60</v>
      </c>
      <c r="L66" s="20">
        <v>3</v>
      </c>
      <c r="M66" s="26"/>
      <c r="N66" s="26"/>
      <c r="O66" s="26"/>
      <c r="P66" s="27">
        <v>13</v>
      </c>
      <c r="Q66" s="11">
        <f t="shared" si="1"/>
        <v>48.148148148148145</v>
      </c>
      <c r="R66" s="28">
        <v>2</v>
      </c>
    </row>
    <row r="67" spans="1:18" ht="15.75" customHeight="1">
      <c r="A67" s="7">
        <v>65</v>
      </c>
      <c r="B67" s="29" t="s">
        <v>150</v>
      </c>
      <c r="C67" s="29" t="s">
        <v>153</v>
      </c>
      <c r="D67" s="26"/>
      <c r="E67" s="26"/>
      <c r="F67" s="26" t="s">
        <v>57</v>
      </c>
      <c r="G67" s="28">
        <v>7</v>
      </c>
      <c r="H67" s="11">
        <f t="shared" si="0"/>
        <v>38.888888888888893</v>
      </c>
      <c r="I67" s="14">
        <v>0</v>
      </c>
      <c r="J67" s="37">
        <v>9</v>
      </c>
      <c r="K67" s="20">
        <v>36</v>
      </c>
      <c r="L67" s="20" t="s">
        <v>44</v>
      </c>
      <c r="M67" s="26"/>
      <c r="N67" s="26"/>
      <c r="O67" s="26"/>
      <c r="P67" s="30">
        <v>8</v>
      </c>
      <c r="Q67" s="11">
        <f t="shared" si="1"/>
        <v>29.629629629629626</v>
      </c>
      <c r="R67" s="28" t="s">
        <v>44</v>
      </c>
    </row>
    <row r="68" spans="1:18" ht="15.75" customHeight="1"/>
    <row r="69" spans="1:18" ht="15.75" customHeight="1"/>
    <row r="70" spans="1:18" ht="15.75" customHeight="1"/>
    <row r="71" spans="1:18" ht="15.75" customHeight="1"/>
    <row r="72" spans="1:18" ht="15.75" customHeight="1"/>
    <row r="73" spans="1:18" ht="15.75" customHeight="1"/>
    <row r="74" spans="1:18" ht="15.75" customHeight="1"/>
    <row r="75" spans="1:18" ht="15.75" customHeight="1"/>
    <row r="76" spans="1:18" ht="15.75" customHeight="1"/>
    <row r="77" spans="1:18" ht="15.75" customHeight="1"/>
    <row r="78" spans="1:18" ht="15.75" customHeight="1"/>
    <row r="79" spans="1:18" ht="15.75" customHeight="1"/>
    <row r="80" spans="1:1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B2"/>
    <mergeCell ref="C1:C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/>
  </sheetViews>
  <sheetFormatPr defaultColWidth="14.44140625" defaultRowHeight="15" customHeight="1"/>
  <cols>
    <col min="1" max="1" width="9.109375" customWidth="1"/>
    <col min="2" max="2" width="13.33203125" customWidth="1"/>
    <col min="3" max="3" width="26.88671875" customWidth="1"/>
    <col min="4" max="4" width="9.109375" customWidth="1"/>
    <col min="5" max="10" width="8.6640625" customWidth="1"/>
    <col min="11" max="11" width="12.5546875" customWidth="1"/>
    <col min="12" max="12" width="25.6640625" customWidth="1"/>
    <col min="13" max="26" width="8.6640625" customWidth="1"/>
  </cols>
  <sheetData>
    <row r="1" spans="1:12" ht="14.25" customHeight="1">
      <c r="A1" s="63" t="s">
        <v>0</v>
      </c>
      <c r="B1" s="63" t="s">
        <v>1</v>
      </c>
      <c r="C1" s="63" t="s">
        <v>2</v>
      </c>
      <c r="D1" s="2"/>
    </row>
    <row r="2" spans="1:12" ht="14.25" customHeight="1">
      <c r="A2" s="64"/>
      <c r="B2" s="65"/>
      <c r="C2" s="65"/>
      <c r="D2" s="5" t="s">
        <v>154</v>
      </c>
      <c r="E2" s="38" t="s">
        <v>155</v>
      </c>
      <c r="F2" s="38" t="s">
        <v>156</v>
      </c>
      <c r="G2" s="38" t="s">
        <v>157</v>
      </c>
      <c r="H2" s="38" t="s">
        <v>158</v>
      </c>
    </row>
    <row r="3" spans="1:12" ht="14.25" customHeight="1">
      <c r="A3" s="7">
        <v>1</v>
      </c>
      <c r="B3" s="8" t="s">
        <v>24</v>
      </c>
      <c r="C3" s="8" t="s">
        <v>25</v>
      </c>
      <c r="D3" s="11">
        <v>39</v>
      </c>
      <c r="E3" s="16">
        <v>22</v>
      </c>
      <c r="F3" s="11">
        <v>31</v>
      </c>
      <c r="G3" s="11">
        <v>31</v>
      </c>
      <c r="H3" s="11">
        <v>4</v>
      </c>
    </row>
    <row r="4" spans="1:12" ht="14.25" customHeight="1">
      <c r="A4" s="7">
        <v>2</v>
      </c>
      <c r="B4" s="8" t="s">
        <v>26</v>
      </c>
      <c r="C4" s="8" t="s">
        <v>27</v>
      </c>
      <c r="D4" s="11">
        <v>29</v>
      </c>
      <c r="E4" s="20">
        <v>28</v>
      </c>
      <c r="F4" s="11">
        <v>37</v>
      </c>
      <c r="G4" s="11">
        <v>37</v>
      </c>
      <c r="H4" s="11">
        <v>25</v>
      </c>
    </row>
    <row r="5" spans="1:12" ht="14.25" customHeight="1">
      <c r="A5" s="7">
        <v>3</v>
      </c>
      <c r="B5" s="8" t="s">
        <v>28</v>
      </c>
      <c r="C5" s="8" t="s">
        <v>29</v>
      </c>
      <c r="D5" s="11">
        <v>42</v>
      </c>
      <c r="E5" s="20">
        <v>41</v>
      </c>
      <c r="F5" s="11">
        <v>12</v>
      </c>
      <c r="G5" s="11">
        <v>12</v>
      </c>
      <c r="H5" s="11">
        <v>13</v>
      </c>
      <c r="J5" s="39">
        <v>1</v>
      </c>
      <c r="K5" s="8" t="s">
        <v>28</v>
      </c>
      <c r="L5" s="8" t="s">
        <v>29</v>
      </c>
    </row>
    <row r="6" spans="1:12" ht="14.25" customHeight="1">
      <c r="A6" s="7">
        <v>4</v>
      </c>
      <c r="B6" s="8" t="s">
        <v>30</v>
      </c>
      <c r="C6" s="8" t="s">
        <v>31</v>
      </c>
      <c r="D6" s="11">
        <v>44</v>
      </c>
      <c r="E6" s="20">
        <v>31</v>
      </c>
      <c r="F6" s="11">
        <v>42</v>
      </c>
      <c r="G6" s="11">
        <v>42</v>
      </c>
      <c r="H6" s="11">
        <v>14</v>
      </c>
      <c r="J6" s="39">
        <v>2</v>
      </c>
      <c r="K6" s="8" t="s">
        <v>40</v>
      </c>
      <c r="L6" s="8" t="s">
        <v>41</v>
      </c>
    </row>
    <row r="7" spans="1:12" ht="14.25" customHeight="1">
      <c r="A7" s="7">
        <v>5</v>
      </c>
      <c r="B7" s="8" t="s">
        <v>32</v>
      </c>
      <c r="C7" s="8" t="s">
        <v>33</v>
      </c>
      <c r="D7" s="22">
        <v>32</v>
      </c>
      <c r="E7" s="23">
        <v>34</v>
      </c>
      <c r="F7" s="11">
        <v>36</v>
      </c>
      <c r="G7" s="11">
        <v>36</v>
      </c>
      <c r="H7" s="22">
        <v>26</v>
      </c>
      <c r="J7" s="39">
        <v>3</v>
      </c>
      <c r="K7" s="8" t="s">
        <v>42</v>
      </c>
      <c r="L7" s="8" t="s">
        <v>43</v>
      </c>
    </row>
    <row r="8" spans="1:12" ht="14.25" customHeight="1">
      <c r="A8" s="7">
        <v>6</v>
      </c>
      <c r="B8" s="8" t="s">
        <v>34</v>
      </c>
      <c r="C8" s="8" t="s">
        <v>35</v>
      </c>
      <c r="D8" s="11">
        <v>38</v>
      </c>
      <c r="E8" s="20">
        <v>7</v>
      </c>
      <c r="F8" s="11">
        <v>32</v>
      </c>
      <c r="G8" s="11">
        <v>32</v>
      </c>
      <c r="H8" s="11">
        <v>19</v>
      </c>
      <c r="J8" s="39">
        <v>4</v>
      </c>
      <c r="K8" s="8" t="s">
        <v>47</v>
      </c>
      <c r="L8" s="8" t="s">
        <v>48</v>
      </c>
    </row>
    <row r="9" spans="1:12" ht="14.25" customHeight="1">
      <c r="A9" s="7">
        <v>7</v>
      </c>
      <c r="B9" s="8" t="s">
        <v>36</v>
      </c>
      <c r="C9" s="8" t="s">
        <v>37</v>
      </c>
      <c r="D9" s="11">
        <v>43</v>
      </c>
      <c r="E9" s="20">
        <v>43</v>
      </c>
      <c r="F9" s="11">
        <v>37</v>
      </c>
      <c r="G9" s="11">
        <v>37</v>
      </c>
      <c r="H9" s="11">
        <v>15</v>
      </c>
      <c r="J9" s="39">
        <v>5</v>
      </c>
      <c r="K9" s="8" t="s">
        <v>60</v>
      </c>
      <c r="L9" s="8" t="s">
        <v>61</v>
      </c>
    </row>
    <row r="10" spans="1:12" ht="14.25" customHeight="1">
      <c r="A10" s="7">
        <v>8</v>
      </c>
      <c r="B10" s="8" t="s">
        <v>38</v>
      </c>
      <c r="C10" s="8" t="s">
        <v>39</v>
      </c>
      <c r="D10" s="11">
        <v>35</v>
      </c>
      <c r="E10" s="20">
        <v>16</v>
      </c>
      <c r="F10" s="11">
        <v>36</v>
      </c>
      <c r="G10" s="11">
        <v>36</v>
      </c>
      <c r="H10" s="11">
        <v>19</v>
      </c>
      <c r="J10" s="39">
        <v>6</v>
      </c>
      <c r="K10" s="8" t="s">
        <v>66</v>
      </c>
      <c r="L10" s="8" t="s">
        <v>67</v>
      </c>
    </row>
    <row r="11" spans="1:12" ht="14.25" customHeight="1">
      <c r="A11" s="7">
        <v>9</v>
      </c>
      <c r="B11" s="8" t="s">
        <v>40</v>
      </c>
      <c r="C11" s="8" t="s">
        <v>41</v>
      </c>
      <c r="D11" s="11">
        <v>24</v>
      </c>
      <c r="E11" s="20">
        <v>20</v>
      </c>
      <c r="F11" s="11">
        <v>16</v>
      </c>
      <c r="G11" s="11">
        <v>16</v>
      </c>
      <c r="H11" s="11">
        <v>4</v>
      </c>
      <c r="J11" s="39">
        <v>7</v>
      </c>
      <c r="K11" s="8" t="s">
        <v>76</v>
      </c>
      <c r="L11" s="8" t="s">
        <v>77</v>
      </c>
    </row>
    <row r="12" spans="1:12" ht="14.25" customHeight="1">
      <c r="A12" s="7">
        <v>10</v>
      </c>
      <c r="B12" s="8" t="s">
        <v>42</v>
      </c>
      <c r="C12" s="8" t="s">
        <v>43</v>
      </c>
      <c r="D12" s="11">
        <v>14</v>
      </c>
      <c r="E12" s="20" t="s">
        <v>44</v>
      </c>
      <c r="F12" s="11" t="s">
        <v>44</v>
      </c>
      <c r="G12" s="11" t="s">
        <v>44</v>
      </c>
      <c r="H12" s="11" t="s">
        <v>44</v>
      </c>
      <c r="J12" s="39">
        <v>8</v>
      </c>
      <c r="K12" s="8" t="s">
        <v>80</v>
      </c>
      <c r="L12" s="8" t="s">
        <v>81</v>
      </c>
    </row>
    <row r="13" spans="1:12" ht="14.25" customHeight="1">
      <c r="A13" s="7">
        <v>11</v>
      </c>
      <c r="B13" s="8" t="s">
        <v>45</v>
      </c>
      <c r="C13" s="8" t="s">
        <v>46</v>
      </c>
      <c r="D13" s="11">
        <v>29</v>
      </c>
      <c r="E13" s="20">
        <v>16</v>
      </c>
      <c r="F13" s="11">
        <v>32</v>
      </c>
      <c r="G13" s="11">
        <v>32</v>
      </c>
      <c r="H13" s="11">
        <v>17</v>
      </c>
      <c r="J13" s="39">
        <v>9</v>
      </c>
      <c r="K13" s="8" t="s">
        <v>82</v>
      </c>
      <c r="L13" s="8" t="s">
        <v>83</v>
      </c>
    </row>
    <row r="14" spans="1:12" ht="14.25" customHeight="1">
      <c r="A14" s="7">
        <v>12</v>
      </c>
      <c r="B14" s="8" t="s">
        <v>47</v>
      </c>
      <c r="C14" s="8" t="s">
        <v>48</v>
      </c>
      <c r="D14" s="11">
        <v>37</v>
      </c>
      <c r="E14" s="20">
        <v>13</v>
      </c>
      <c r="F14" s="11">
        <v>22</v>
      </c>
      <c r="G14" s="11">
        <v>22</v>
      </c>
      <c r="H14" s="11">
        <v>6</v>
      </c>
      <c r="J14" s="39">
        <v>10</v>
      </c>
      <c r="K14" s="8" t="s">
        <v>84</v>
      </c>
      <c r="L14" s="8" t="s">
        <v>85</v>
      </c>
    </row>
    <row r="15" spans="1:12" ht="14.25" customHeight="1">
      <c r="A15" s="7">
        <v>13</v>
      </c>
      <c r="B15" s="8" t="s">
        <v>49</v>
      </c>
      <c r="C15" s="8" t="s">
        <v>50</v>
      </c>
      <c r="D15" s="11">
        <v>50</v>
      </c>
      <c r="E15" s="20">
        <v>34</v>
      </c>
      <c r="F15" s="11">
        <v>37</v>
      </c>
      <c r="G15" s="11">
        <v>37</v>
      </c>
      <c r="H15" s="11">
        <v>30</v>
      </c>
      <c r="J15" s="39">
        <v>11</v>
      </c>
      <c r="K15" s="8" t="s">
        <v>86</v>
      </c>
      <c r="L15" s="8" t="s">
        <v>87</v>
      </c>
    </row>
    <row r="16" spans="1:12" ht="14.25" customHeight="1">
      <c r="A16" s="7">
        <v>14</v>
      </c>
      <c r="B16" s="8" t="s">
        <v>51</v>
      </c>
      <c r="C16" s="8" t="s">
        <v>52</v>
      </c>
      <c r="D16" s="11">
        <v>36</v>
      </c>
      <c r="E16" s="20">
        <v>13</v>
      </c>
      <c r="F16" s="11">
        <v>25</v>
      </c>
      <c r="G16" s="11">
        <v>25</v>
      </c>
      <c r="H16" s="11">
        <v>10</v>
      </c>
      <c r="J16" s="39">
        <v>12</v>
      </c>
      <c r="K16" s="8" t="s">
        <v>92</v>
      </c>
      <c r="L16" s="8" t="s">
        <v>93</v>
      </c>
    </row>
    <row r="17" spans="1:12" ht="14.25" customHeight="1">
      <c r="A17" s="7">
        <v>15</v>
      </c>
      <c r="B17" s="8" t="s">
        <v>53</v>
      </c>
      <c r="C17" s="8" t="s">
        <v>54</v>
      </c>
      <c r="D17" s="11">
        <v>31</v>
      </c>
      <c r="E17" s="20">
        <v>31</v>
      </c>
      <c r="F17" s="11">
        <v>28</v>
      </c>
      <c r="G17" s="11">
        <v>28</v>
      </c>
      <c r="H17" s="11">
        <v>27</v>
      </c>
      <c r="J17" s="39">
        <v>13</v>
      </c>
      <c r="K17" s="8" t="s">
        <v>94</v>
      </c>
      <c r="L17" s="8" t="s">
        <v>95</v>
      </c>
    </row>
    <row r="18" spans="1:12" ht="14.25" customHeight="1">
      <c r="A18" s="7">
        <v>16</v>
      </c>
      <c r="B18" s="8" t="s">
        <v>55</v>
      </c>
      <c r="C18" s="8" t="s">
        <v>56</v>
      </c>
      <c r="D18" s="11" t="s">
        <v>57</v>
      </c>
      <c r="E18" s="20" t="s">
        <v>44</v>
      </c>
      <c r="F18" s="11" t="s">
        <v>44</v>
      </c>
      <c r="G18" s="11" t="s">
        <v>44</v>
      </c>
      <c r="H18" s="11" t="s">
        <v>44</v>
      </c>
      <c r="J18" s="39">
        <v>14</v>
      </c>
      <c r="K18" s="8" t="s">
        <v>98</v>
      </c>
      <c r="L18" s="8" t="s">
        <v>99</v>
      </c>
    </row>
    <row r="19" spans="1:12" ht="14.25" customHeight="1">
      <c r="A19" s="7">
        <v>17</v>
      </c>
      <c r="B19" s="8" t="s">
        <v>58</v>
      </c>
      <c r="C19" s="8" t="s">
        <v>59</v>
      </c>
      <c r="D19" s="11">
        <v>36</v>
      </c>
      <c r="E19" s="20">
        <v>24</v>
      </c>
      <c r="F19" s="11">
        <v>33</v>
      </c>
      <c r="G19" s="11">
        <v>33</v>
      </c>
      <c r="H19" s="11">
        <v>12</v>
      </c>
      <c r="J19" s="39">
        <v>15</v>
      </c>
      <c r="K19" s="8" t="s">
        <v>100</v>
      </c>
      <c r="L19" s="8" t="s">
        <v>101</v>
      </c>
    </row>
    <row r="20" spans="1:12" ht="14.25" customHeight="1">
      <c r="A20" s="7">
        <v>18</v>
      </c>
      <c r="B20" s="8" t="s">
        <v>60</v>
      </c>
      <c r="C20" s="8" t="s">
        <v>61</v>
      </c>
      <c r="D20" s="11">
        <v>0</v>
      </c>
      <c r="E20" s="20">
        <v>3</v>
      </c>
      <c r="F20" s="11">
        <v>11</v>
      </c>
      <c r="G20" s="11">
        <v>11</v>
      </c>
      <c r="H20" s="11">
        <v>7</v>
      </c>
      <c r="J20" s="39">
        <v>16</v>
      </c>
      <c r="K20" s="8" t="s">
        <v>106</v>
      </c>
      <c r="L20" s="8" t="s">
        <v>107</v>
      </c>
    </row>
    <row r="21" spans="1:12" ht="14.25" customHeight="1">
      <c r="A21" s="7">
        <v>19</v>
      </c>
      <c r="B21" s="8" t="s">
        <v>62</v>
      </c>
      <c r="C21" s="8" t="s">
        <v>63</v>
      </c>
      <c r="D21" s="11">
        <v>46</v>
      </c>
      <c r="E21" s="20">
        <v>41</v>
      </c>
      <c r="F21" s="11">
        <v>46</v>
      </c>
      <c r="G21" s="11">
        <v>46</v>
      </c>
      <c r="H21" s="11">
        <v>36</v>
      </c>
      <c r="J21" s="39">
        <v>17</v>
      </c>
      <c r="K21" s="8" t="s">
        <v>126</v>
      </c>
      <c r="L21" s="8" t="s">
        <v>127</v>
      </c>
    </row>
    <row r="22" spans="1:12" ht="14.25" customHeight="1">
      <c r="A22" s="7">
        <v>20</v>
      </c>
      <c r="B22" s="8" t="s">
        <v>64</v>
      </c>
      <c r="C22" s="8" t="s">
        <v>65</v>
      </c>
      <c r="D22" s="11">
        <v>21</v>
      </c>
      <c r="E22" s="20">
        <v>45</v>
      </c>
      <c r="F22" s="11">
        <v>26</v>
      </c>
      <c r="G22" s="11">
        <v>26</v>
      </c>
      <c r="H22" s="11">
        <v>13</v>
      </c>
      <c r="J22" s="39">
        <v>18</v>
      </c>
      <c r="K22" s="8" t="s">
        <v>128</v>
      </c>
      <c r="L22" s="8" t="s">
        <v>129</v>
      </c>
    </row>
    <row r="23" spans="1:12" ht="14.25" customHeight="1">
      <c r="A23" s="7">
        <v>21</v>
      </c>
      <c r="B23" s="8" t="s">
        <v>66</v>
      </c>
      <c r="C23" s="8" t="s">
        <v>67</v>
      </c>
      <c r="D23" s="11">
        <v>13</v>
      </c>
      <c r="E23" s="20">
        <v>6</v>
      </c>
      <c r="F23" s="11">
        <v>16</v>
      </c>
      <c r="G23" s="11">
        <v>16</v>
      </c>
      <c r="H23" s="11">
        <v>9</v>
      </c>
      <c r="J23" s="39">
        <v>19</v>
      </c>
      <c r="K23" s="8" t="s">
        <v>130</v>
      </c>
      <c r="L23" s="8" t="s">
        <v>131</v>
      </c>
    </row>
    <row r="24" spans="1:12" ht="14.25" customHeight="1">
      <c r="A24" s="7">
        <v>22</v>
      </c>
      <c r="B24" s="8" t="s">
        <v>68</v>
      </c>
      <c r="C24" s="8" t="s">
        <v>69</v>
      </c>
      <c r="D24" s="11">
        <v>36</v>
      </c>
      <c r="E24" s="20">
        <v>27</v>
      </c>
      <c r="F24" s="11">
        <v>30</v>
      </c>
      <c r="G24" s="11">
        <v>30</v>
      </c>
      <c r="H24" s="11">
        <v>18</v>
      </c>
      <c r="J24" s="39">
        <v>20</v>
      </c>
      <c r="K24" s="8" t="s">
        <v>134</v>
      </c>
      <c r="L24" s="8" t="s">
        <v>135</v>
      </c>
    </row>
    <row r="25" spans="1:12" ht="14.25" customHeight="1">
      <c r="A25" s="7">
        <v>23</v>
      </c>
      <c r="B25" s="8" t="s">
        <v>70</v>
      </c>
      <c r="C25" s="8" t="s">
        <v>71</v>
      </c>
      <c r="D25" s="11">
        <v>48</v>
      </c>
      <c r="E25" s="20">
        <v>30</v>
      </c>
      <c r="F25" s="11">
        <v>43</v>
      </c>
      <c r="G25" s="11">
        <v>43</v>
      </c>
      <c r="H25" s="11">
        <v>28</v>
      </c>
      <c r="J25" s="39">
        <v>21</v>
      </c>
      <c r="K25" s="8" t="s">
        <v>138</v>
      </c>
      <c r="L25" s="8" t="s">
        <v>139</v>
      </c>
    </row>
    <row r="26" spans="1:12" ht="14.25" customHeight="1">
      <c r="A26" s="7">
        <v>24</v>
      </c>
      <c r="B26" s="8" t="s">
        <v>72</v>
      </c>
      <c r="C26" s="8" t="s">
        <v>73</v>
      </c>
      <c r="D26" s="11">
        <v>36</v>
      </c>
      <c r="E26" s="20">
        <v>12</v>
      </c>
      <c r="F26" s="11">
        <v>28</v>
      </c>
      <c r="G26" s="11">
        <v>28</v>
      </c>
      <c r="H26" s="11">
        <v>20</v>
      </c>
      <c r="J26" s="39">
        <v>22</v>
      </c>
      <c r="K26" s="8" t="s">
        <v>142</v>
      </c>
      <c r="L26" s="8" t="s">
        <v>143</v>
      </c>
    </row>
    <row r="27" spans="1:12" ht="14.25" customHeight="1">
      <c r="A27" s="7">
        <v>25</v>
      </c>
      <c r="B27" s="8" t="s">
        <v>74</v>
      </c>
      <c r="C27" s="8" t="s">
        <v>75</v>
      </c>
      <c r="D27" s="11">
        <v>47</v>
      </c>
      <c r="E27" s="20">
        <v>33</v>
      </c>
      <c r="F27" s="11">
        <v>43</v>
      </c>
      <c r="G27" s="11">
        <v>43</v>
      </c>
      <c r="H27" s="11">
        <v>34</v>
      </c>
      <c r="J27" s="39">
        <v>23</v>
      </c>
      <c r="K27" s="8" t="s">
        <v>148</v>
      </c>
      <c r="L27" s="8" t="s">
        <v>149</v>
      </c>
    </row>
    <row r="28" spans="1:12" ht="14.25" customHeight="1">
      <c r="A28" s="7">
        <v>26</v>
      </c>
      <c r="B28" s="8" t="s">
        <v>76</v>
      </c>
      <c r="C28" s="8" t="s">
        <v>77</v>
      </c>
      <c r="D28" s="11">
        <v>30</v>
      </c>
      <c r="E28" s="20">
        <v>10</v>
      </c>
      <c r="F28" s="11">
        <v>24</v>
      </c>
      <c r="G28" s="11">
        <v>24</v>
      </c>
      <c r="H28" s="11">
        <v>31</v>
      </c>
      <c r="J28" s="39">
        <v>24</v>
      </c>
      <c r="K28" s="29" t="s">
        <v>150</v>
      </c>
      <c r="L28" s="29" t="s">
        <v>151</v>
      </c>
    </row>
    <row r="29" spans="1:12" ht="14.25" customHeight="1">
      <c r="A29" s="7">
        <v>27</v>
      </c>
      <c r="B29" s="8" t="s">
        <v>78</v>
      </c>
      <c r="C29" s="8" t="s">
        <v>79</v>
      </c>
      <c r="D29" s="11">
        <v>45</v>
      </c>
      <c r="E29" s="20">
        <v>13</v>
      </c>
      <c r="F29" s="11">
        <v>29</v>
      </c>
      <c r="G29" s="11">
        <v>29</v>
      </c>
      <c r="H29" s="11">
        <v>14</v>
      </c>
      <c r="J29" s="39">
        <v>25</v>
      </c>
      <c r="K29" s="29" t="s">
        <v>150</v>
      </c>
      <c r="L29" s="29" t="s">
        <v>152</v>
      </c>
    </row>
    <row r="30" spans="1:12" ht="14.25" customHeight="1">
      <c r="A30" s="7">
        <v>28</v>
      </c>
      <c r="B30" s="8" t="s">
        <v>80</v>
      </c>
      <c r="C30" s="8" t="s">
        <v>81</v>
      </c>
      <c r="D30" s="11">
        <v>36</v>
      </c>
      <c r="E30" s="20" t="s">
        <v>44</v>
      </c>
      <c r="F30" s="11"/>
      <c r="G30" s="11"/>
      <c r="H30" s="11">
        <v>19</v>
      </c>
      <c r="J30" s="39">
        <v>26</v>
      </c>
      <c r="K30" s="29" t="s">
        <v>150</v>
      </c>
      <c r="L30" s="29" t="s">
        <v>153</v>
      </c>
    </row>
    <row r="31" spans="1:12" ht="14.25" customHeight="1">
      <c r="A31" s="7">
        <v>29</v>
      </c>
      <c r="B31" s="8" t="s">
        <v>82</v>
      </c>
      <c r="C31" s="8" t="s">
        <v>83</v>
      </c>
      <c r="D31" s="11">
        <v>20</v>
      </c>
      <c r="E31" s="20">
        <v>18</v>
      </c>
      <c r="F31" s="11">
        <v>7</v>
      </c>
      <c r="G31" s="11">
        <v>7</v>
      </c>
      <c r="H31" s="11">
        <v>18</v>
      </c>
    </row>
    <row r="32" spans="1:12" ht="14.25" customHeight="1">
      <c r="A32" s="7">
        <v>30</v>
      </c>
      <c r="B32" s="8" t="s">
        <v>84</v>
      </c>
      <c r="C32" s="8" t="s">
        <v>85</v>
      </c>
      <c r="D32" s="11">
        <v>23</v>
      </c>
      <c r="E32" s="20">
        <v>23</v>
      </c>
      <c r="F32" s="11">
        <v>26</v>
      </c>
      <c r="G32" s="11">
        <v>26</v>
      </c>
      <c r="H32" s="11">
        <v>5</v>
      </c>
    </row>
    <row r="33" spans="1:8" ht="14.25" customHeight="1">
      <c r="A33" s="7">
        <v>31</v>
      </c>
      <c r="B33" s="8" t="s">
        <v>86</v>
      </c>
      <c r="C33" s="8" t="s">
        <v>87</v>
      </c>
      <c r="D33" s="11">
        <v>18</v>
      </c>
      <c r="E33" s="20" t="s">
        <v>44</v>
      </c>
      <c r="F33" s="11">
        <v>3</v>
      </c>
      <c r="G33" s="11">
        <v>3</v>
      </c>
      <c r="H33" s="11" t="s">
        <v>44</v>
      </c>
    </row>
    <row r="34" spans="1:8" ht="14.25" customHeight="1">
      <c r="A34" s="7">
        <v>32</v>
      </c>
      <c r="B34" s="8" t="s">
        <v>88</v>
      </c>
      <c r="C34" s="8" t="s">
        <v>89</v>
      </c>
      <c r="D34" s="11">
        <v>45</v>
      </c>
      <c r="E34" s="20">
        <v>27</v>
      </c>
      <c r="F34" s="11">
        <v>33</v>
      </c>
      <c r="G34" s="11">
        <v>33</v>
      </c>
      <c r="H34" s="11">
        <v>44</v>
      </c>
    </row>
    <row r="35" spans="1:8" ht="14.25" customHeight="1">
      <c r="A35" s="7">
        <v>33</v>
      </c>
      <c r="B35" s="8" t="s">
        <v>90</v>
      </c>
      <c r="C35" s="8" t="s">
        <v>91</v>
      </c>
      <c r="D35" s="11">
        <v>22</v>
      </c>
      <c r="E35" s="20">
        <v>28</v>
      </c>
      <c r="F35" s="11">
        <v>36</v>
      </c>
      <c r="G35" s="11">
        <v>36</v>
      </c>
      <c r="H35" s="11">
        <v>33</v>
      </c>
    </row>
    <row r="36" spans="1:8" ht="14.25" customHeight="1">
      <c r="A36" s="7">
        <v>34</v>
      </c>
      <c r="B36" s="8" t="s">
        <v>92</v>
      </c>
      <c r="C36" s="8" t="s">
        <v>93</v>
      </c>
      <c r="D36" s="11">
        <v>8</v>
      </c>
      <c r="E36" s="20">
        <v>9</v>
      </c>
      <c r="F36" s="11">
        <v>3</v>
      </c>
      <c r="G36" s="11">
        <v>3</v>
      </c>
      <c r="H36" s="11">
        <v>11</v>
      </c>
    </row>
    <row r="37" spans="1:8" ht="14.25" customHeight="1">
      <c r="A37" s="7">
        <v>35</v>
      </c>
      <c r="B37" s="8" t="s">
        <v>94</v>
      </c>
      <c r="C37" s="8" t="s">
        <v>95</v>
      </c>
      <c r="D37" s="11">
        <v>21</v>
      </c>
      <c r="E37" s="20">
        <v>22</v>
      </c>
      <c r="F37" s="11">
        <v>23</v>
      </c>
      <c r="G37" s="11">
        <v>23</v>
      </c>
      <c r="H37" s="11">
        <v>21</v>
      </c>
    </row>
    <row r="38" spans="1:8" ht="14.25" customHeight="1">
      <c r="A38" s="7">
        <v>36</v>
      </c>
      <c r="B38" s="8" t="s">
        <v>96</v>
      </c>
      <c r="C38" s="8" t="s">
        <v>97</v>
      </c>
      <c r="D38" s="11">
        <v>42</v>
      </c>
      <c r="E38" s="20">
        <v>40</v>
      </c>
      <c r="F38" s="11">
        <v>40</v>
      </c>
      <c r="G38" s="11">
        <v>40</v>
      </c>
      <c r="H38" s="11">
        <v>28</v>
      </c>
    </row>
    <row r="39" spans="1:8" ht="14.25" customHeight="1">
      <c r="A39" s="7">
        <v>37</v>
      </c>
      <c r="B39" s="8" t="s">
        <v>98</v>
      </c>
      <c r="C39" s="8" t="s">
        <v>99</v>
      </c>
      <c r="D39" s="11">
        <v>27</v>
      </c>
      <c r="E39" s="20">
        <v>17</v>
      </c>
      <c r="F39" s="11">
        <v>22</v>
      </c>
      <c r="G39" s="11">
        <v>22</v>
      </c>
      <c r="H39" s="11">
        <v>14</v>
      </c>
    </row>
    <row r="40" spans="1:8" ht="14.25" customHeight="1">
      <c r="A40" s="7">
        <v>38</v>
      </c>
      <c r="B40" s="8" t="s">
        <v>100</v>
      </c>
      <c r="C40" s="8" t="s">
        <v>101</v>
      </c>
      <c r="D40" s="11">
        <v>37</v>
      </c>
      <c r="E40" s="20">
        <v>24</v>
      </c>
      <c r="F40" s="11">
        <v>23</v>
      </c>
      <c r="G40" s="11">
        <v>23</v>
      </c>
      <c r="H40" s="11">
        <v>22</v>
      </c>
    </row>
    <row r="41" spans="1:8" ht="14.25" customHeight="1">
      <c r="A41" s="7">
        <v>39</v>
      </c>
      <c r="B41" s="8" t="s">
        <v>102</v>
      </c>
      <c r="C41" s="8" t="s">
        <v>103</v>
      </c>
      <c r="D41" s="11">
        <v>40</v>
      </c>
      <c r="E41" s="20">
        <v>32</v>
      </c>
      <c r="F41" s="11">
        <v>29</v>
      </c>
      <c r="G41" s="11">
        <v>29</v>
      </c>
      <c r="H41" s="11">
        <v>17</v>
      </c>
    </row>
    <row r="42" spans="1:8" ht="14.25" customHeight="1">
      <c r="A42" s="7">
        <v>40</v>
      </c>
      <c r="B42" s="8" t="s">
        <v>104</v>
      </c>
      <c r="C42" s="8" t="s">
        <v>105</v>
      </c>
      <c r="D42" s="11">
        <v>43</v>
      </c>
      <c r="E42" s="20">
        <v>36</v>
      </c>
      <c r="F42" s="11">
        <v>33</v>
      </c>
      <c r="G42" s="11">
        <v>33</v>
      </c>
      <c r="H42" s="11">
        <v>28</v>
      </c>
    </row>
    <row r="43" spans="1:8" ht="14.25" customHeight="1">
      <c r="A43" s="7">
        <v>41</v>
      </c>
      <c r="B43" s="8" t="s">
        <v>106</v>
      </c>
      <c r="C43" s="8" t="s">
        <v>107</v>
      </c>
      <c r="D43" s="11">
        <v>21</v>
      </c>
      <c r="E43" s="20">
        <v>26</v>
      </c>
      <c r="F43" s="11">
        <v>19</v>
      </c>
      <c r="G43" s="11">
        <v>19</v>
      </c>
      <c r="H43" s="11">
        <v>8</v>
      </c>
    </row>
    <row r="44" spans="1:8" ht="14.25" customHeight="1">
      <c r="A44" s="7">
        <v>42</v>
      </c>
      <c r="B44" s="8" t="s">
        <v>108</v>
      </c>
      <c r="C44" s="8" t="s">
        <v>109</v>
      </c>
      <c r="D44" s="11">
        <v>40</v>
      </c>
      <c r="E44" s="20">
        <v>22</v>
      </c>
      <c r="F44" s="11">
        <v>39</v>
      </c>
      <c r="G44" s="11">
        <v>39</v>
      </c>
      <c r="H44" s="11">
        <v>34</v>
      </c>
    </row>
    <row r="45" spans="1:8" ht="14.25" customHeight="1">
      <c r="A45" s="7">
        <v>43</v>
      </c>
      <c r="B45" s="8" t="s">
        <v>110</v>
      </c>
      <c r="C45" s="8" t="s">
        <v>111</v>
      </c>
      <c r="D45" s="11">
        <v>41</v>
      </c>
      <c r="E45" s="20">
        <v>32</v>
      </c>
      <c r="F45" s="11">
        <v>46</v>
      </c>
      <c r="G45" s="11">
        <v>46</v>
      </c>
      <c r="H45" s="11">
        <v>37</v>
      </c>
    </row>
    <row r="46" spans="1:8" ht="14.25" customHeight="1">
      <c r="A46" s="7">
        <v>44</v>
      </c>
      <c r="B46" s="8" t="s">
        <v>112</v>
      </c>
      <c r="C46" s="8" t="s">
        <v>113</v>
      </c>
      <c r="D46" s="11">
        <v>40</v>
      </c>
      <c r="E46" s="20">
        <v>42</v>
      </c>
      <c r="F46" s="11">
        <v>35</v>
      </c>
      <c r="G46" s="11">
        <v>35</v>
      </c>
      <c r="H46" s="11">
        <v>29</v>
      </c>
    </row>
    <row r="47" spans="1:8" ht="14.25" customHeight="1">
      <c r="A47" s="7">
        <v>45</v>
      </c>
      <c r="B47" s="8" t="s">
        <v>114</v>
      </c>
      <c r="C47" s="8" t="s">
        <v>115</v>
      </c>
      <c r="D47" s="11">
        <v>32</v>
      </c>
      <c r="E47" s="20">
        <v>32</v>
      </c>
      <c r="F47" s="11">
        <v>28</v>
      </c>
      <c r="G47" s="11">
        <v>28</v>
      </c>
      <c r="H47" s="11">
        <v>16</v>
      </c>
    </row>
    <row r="48" spans="1:8" ht="14.25" customHeight="1">
      <c r="A48" s="7">
        <v>46</v>
      </c>
      <c r="B48" s="8" t="s">
        <v>116</v>
      </c>
      <c r="C48" s="8" t="s">
        <v>117</v>
      </c>
      <c r="D48" s="11">
        <v>33</v>
      </c>
      <c r="E48" s="20">
        <v>27</v>
      </c>
      <c r="F48" s="11">
        <v>35</v>
      </c>
      <c r="G48" s="11">
        <v>35</v>
      </c>
      <c r="H48" s="11">
        <v>24</v>
      </c>
    </row>
    <row r="49" spans="1:8" ht="14.25" customHeight="1">
      <c r="A49" s="7">
        <v>47</v>
      </c>
      <c r="B49" s="8" t="s">
        <v>118</v>
      </c>
      <c r="C49" s="8" t="s">
        <v>119</v>
      </c>
      <c r="D49" s="11">
        <v>40</v>
      </c>
      <c r="E49" s="20">
        <v>27</v>
      </c>
      <c r="F49" s="11">
        <v>25</v>
      </c>
      <c r="G49" s="11">
        <v>25</v>
      </c>
      <c r="H49" s="11">
        <v>18</v>
      </c>
    </row>
    <row r="50" spans="1:8" ht="14.25" customHeight="1">
      <c r="A50" s="7">
        <v>48</v>
      </c>
      <c r="B50" s="8" t="s">
        <v>120</v>
      </c>
      <c r="C50" s="8" t="s">
        <v>121</v>
      </c>
      <c r="D50" s="11">
        <v>43</v>
      </c>
      <c r="E50" s="20">
        <v>23</v>
      </c>
      <c r="F50" s="11">
        <v>33</v>
      </c>
      <c r="G50" s="11">
        <v>33</v>
      </c>
      <c r="H50" s="11">
        <v>29</v>
      </c>
    </row>
    <row r="51" spans="1:8" ht="14.25" customHeight="1">
      <c r="A51" s="7">
        <v>49</v>
      </c>
      <c r="B51" s="8" t="s">
        <v>122</v>
      </c>
      <c r="C51" s="8" t="s">
        <v>123</v>
      </c>
      <c r="D51" s="11">
        <v>35</v>
      </c>
      <c r="E51" s="20">
        <v>20</v>
      </c>
      <c r="F51" s="11">
        <v>37</v>
      </c>
      <c r="G51" s="11">
        <v>37</v>
      </c>
      <c r="H51" s="11">
        <v>34</v>
      </c>
    </row>
    <row r="52" spans="1:8" ht="14.25" customHeight="1">
      <c r="A52" s="7">
        <v>50</v>
      </c>
      <c r="B52" s="8" t="s">
        <v>124</v>
      </c>
      <c r="C52" s="8" t="s">
        <v>125</v>
      </c>
      <c r="D52" s="11">
        <v>50</v>
      </c>
      <c r="E52" s="20">
        <v>29</v>
      </c>
      <c r="F52" s="11">
        <v>42</v>
      </c>
      <c r="G52" s="11">
        <v>42</v>
      </c>
      <c r="H52" s="11">
        <v>40</v>
      </c>
    </row>
    <row r="53" spans="1:8" ht="14.25" customHeight="1">
      <c r="A53" s="7">
        <v>51</v>
      </c>
      <c r="B53" s="8" t="s">
        <v>126</v>
      </c>
      <c r="C53" s="8" t="s">
        <v>127</v>
      </c>
      <c r="D53" s="11">
        <v>4</v>
      </c>
      <c r="E53" s="20">
        <v>11</v>
      </c>
      <c r="F53" s="11">
        <v>20</v>
      </c>
      <c r="G53" s="11">
        <v>20</v>
      </c>
      <c r="H53" s="11">
        <v>5</v>
      </c>
    </row>
    <row r="54" spans="1:8" ht="14.25" customHeight="1">
      <c r="A54" s="7">
        <v>52</v>
      </c>
      <c r="B54" s="8" t="s">
        <v>128</v>
      </c>
      <c r="C54" s="8" t="s">
        <v>129</v>
      </c>
      <c r="D54" s="11">
        <v>20</v>
      </c>
      <c r="E54" s="20">
        <v>11</v>
      </c>
      <c r="F54" s="11">
        <v>22</v>
      </c>
      <c r="G54" s="11">
        <v>22</v>
      </c>
      <c r="H54" s="11">
        <v>4</v>
      </c>
    </row>
    <row r="55" spans="1:8" ht="14.25" customHeight="1">
      <c r="A55" s="7">
        <v>53</v>
      </c>
      <c r="B55" s="8" t="s">
        <v>130</v>
      </c>
      <c r="C55" s="8" t="s">
        <v>131</v>
      </c>
      <c r="D55" s="11">
        <v>44</v>
      </c>
      <c r="E55" s="20">
        <v>10</v>
      </c>
      <c r="F55" s="11">
        <v>21</v>
      </c>
      <c r="G55" s="11">
        <v>21</v>
      </c>
      <c r="H55" s="11">
        <v>21</v>
      </c>
    </row>
    <row r="56" spans="1:8" ht="14.25" customHeight="1">
      <c r="A56" s="7">
        <v>54</v>
      </c>
      <c r="B56" s="8" t="s">
        <v>132</v>
      </c>
      <c r="C56" s="8" t="s">
        <v>133</v>
      </c>
      <c r="D56" s="11">
        <v>37</v>
      </c>
      <c r="E56" s="20">
        <v>20</v>
      </c>
      <c r="F56" s="11">
        <v>31</v>
      </c>
      <c r="G56" s="11">
        <v>31</v>
      </c>
      <c r="H56" s="11">
        <v>2</v>
      </c>
    </row>
    <row r="57" spans="1:8" ht="14.25" customHeight="1">
      <c r="A57" s="7">
        <v>55</v>
      </c>
      <c r="B57" s="8" t="s">
        <v>134</v>
      </c>
      <c r="C57" s="8" t="s">
        <v>135</v>
      </c>
      <c r="D57" s="11">
        <v>15</v>
      </c>
      <c r="E57" s="20">
        <v>16</v>
      </c>
      <c r="F57" s="11">
        <v>20</v>
      </c>
      <c r="G57" s="11">
        <v>20</v>
      </c>
      <c r="H57" s="11">
        <v>6</v>
      </c>
    </row>
    <row r="58" spans="1:8" ht="14.25" customHeight="1">
      <c r="A58" s="7">
        <v>56</v>
      </c>
      <c r="B58" s="8" t="s">
        <v>136</v>
      </c>
      <c r="C58" s="8" t="s">
        <v>137</v>
      </c>
      <c r="D58" s="11">
        <v>35</v>
      </c>
      <c r="E58" s="20">
        <v>29</v>
      </c>
      <c r="F58" s="11">
        <v>29</v>
      </c>
      <c r="G58" s="11">
        <v>29</v>
      </c>
      <c r="H58" s="11">
        <v>22</v>
      </c>
    </row>
    <row r="59" spans="1:8" ht="14.25" customHeight="1">
      <c r="A59" s="7">
        <v>57</v>
      </c>
      <c r="B59" s="8" t="s">
        <v>138</v>
      </c>
      <c r="C59" s="8" t="s">
        <v>139</v>
      </c>
      <c r="D59" s="11">
        <v>22</v>
      </c>
      <c r="E59" s="20">
        <v>16</v>
      </c>
      <c r="F59" s="11">
        <v>21</v>
      </c>
      <c r="G59" s="11">
        <v>21</v>
      </c>
      <c r="H59" s="11">
        <v>13</v>
      </c>
    </row>
    <row r="60" spans="1:8" ht="14.25" customHeight="1">
      <c r="A60" s="7">
        <v>58</v>
      </c>
      <c r="B60" s="8" t="s">
        <v>140</v>
      </c>
      <c r="C60" s="8" t="s">
        <v>141</v>
      </c>
      <c r="D60" s="11">
        <v>45</v>
      </c>
      <c r="E60" s="20">
        <v>30</v>
      </c>
      <c r="F60" s="11">
        <v>39</v>
      </c>
      <c r="G60" s="11">
        <v>39</v>
      </c>
      <c r="H60" s="11">
        <v>15</v>
      </c>
    </row>
    <row r="61" spans="1:8" ht="14.25" customHeight="1">
      <c r="A61" s="7">
        <v>59</v>
      </c>
      <c r="B61" s="8" t="s">
        <v>142</v>
      </c>
      <c r="C61" s="8" t="s">
        <v>143</v>
      </c>
      <c r="D61" s="26">
        <v>25</v>
      </c>
      <c r="E61" s="20">
        <v>12</v>
      </c>
      <c r="F61" s="25">
        <v>17</v>
      </c>
      <c r="G61" s="25">
        <v>17</v>
      </c>
      <c r="H61" s="28">
        <v>10</v>
      </c>
    </row>
    <row r="62" spans="1:8" ht="14.25" customHeight="1">
      <c r="A62" s="7">
        <v>60</v>
      </c>
      <c r="B62" s="8" t="s">
        <v>144</v>
      </c>
      <c r="C62" s="8" t="s">
        <v>145</v>
      </c>
      <c r="D62" s="26">
        <v>49</v>
      </c>
      <c r="E62" s="20">
        <v>32</v>
      </c>
      <c r="F62" s="25">
        <v>26</v>
      </c>
      <c r="G62" s="25">
        <v>26</v>
      </c>
      <c r="H62" s="28">
        <v>13</v>
      </c>
    </row>
    <row r="63" spans="1:8" ht="14.25" customHeight="1">
      <c r="A63" s="7">
        <v>61</v>
      </c>
      <c r="B63" s="8" t="s">
        <v>146</v>
      </c>
      <c r="C63" s="8" t="s">
        <v>147</v>
      </c>
      <c r="D63" s="26">
        <v>27</v>
      </c>
      <c r="E63" s="20">
        <v>21</v>
      </c>
      <c r="F63" s="25">
        <v>25</v>
      </c>
      <c r="G63" s="25">
        <v>25</v>
      </c>
      <c r="H63" s="28">
        <v>18</v>
      </c>
    </row>
    <row r="64" spans="1:8" ht="14.25" customHeight="1">
      <c r="A64" s="7">
        <v>62</v>
      </c>
      <c r="B64" s="8" t="s">
        <v>148</v>
      </c>
      <c r="C64" s="8" t="s">
        <v>149</v>
      </c>
      <c r="D64" s="26">
        <v>27</v>
      </c>
      <c r="E64" s="20">
        <v>17</v>
      </c>
      <c r="F64" s="25">
        <v>27</v>
      </c>
      <c r="G64" s="25">
        <v>27</v>
      </c>
      <c r="H64" s="28">
        <v>9</v>
      </c>
    </row>
    <row r="65" spans="1:8" ht="14.25" customHeight="1">
      <c r="A65" s="7">
        <v>63</v>
      </c>
      <c r="B65" s="29" t="s">
        <v>150</v>
      </c>
      <c r="C65" s="29" t="s">
        <v>151</v>
      </c>
      <c r="D65" s="26" t="s">
        <v>57</v>
      </c>
      <c r="E65" s="20" t="s">
        <v>44</v>
      </c>
      <c r="F65" s="26"/>
      <c r="G65" s="26"/>
      <c r="H65" s="28" t="s">
        <v>44</v>
      </c>
    </row>
    <row r="66" spans="1:8" ht="14.25" customHeight="1">
      <c r="A66" s="7">
        <v>64</v>
      </c>
      <c r="B66" s="29" t="s">
        <v>150</v>
      </c>
      <c r="C66" s="29" t="s">
        <v>152</v>
      </c>
      <c r="D66" s="26">
        <v>2</v>
      </c>
      <c r="E66" s="20">
        <v>3</v>
      </c>
      <c r="F66" s="26"/>
      <c r="G66" s="26"/>
      <c r="H66" s="28">
        <v>2</v>
      </c>
    </row>
    <row r="67" spans="1:8" ht="14.25" customHeight="1">
      <c r="A67" s="7">
        <v>65</v>
      </c>
      <c r="B67" s="29" t="s">
        <v>150</v>
      </c>
      <c r="C67" s="29" t="s">
        <v>153</v>
      </c>
      <c r="D67" s="26" t="s">
        <v>57</v>
      </c>
      <c r="E67" s="20" t="s">
        <v>44</v>
      </c>
      <c r="F67" s="26"/>
      <c r="G67" s="26"/>
      <c r="H67" s="28" t="s">
        <v>44</v>
      </c>
    </row>
    <row r="68" spans="1:8" ht="14.25" customHeight="1"/>
    <row r="69" spans="1:8" ht="14.25" customHeight="1"/>
    <row r="70" spans="1:8" ht="14.25" customHeight="1"/>
    <row r="71" spans="1:8" ht="14.25" customHeight="1"/>
    <row r="72" spans="1:8" ht="14.25" customHeight="1"/>
    <row r="73" spans="1:8" ht="14.25" customHeight="1"/>
    <row r="74" spans="1:8" ht="14.25" customHeight="1"/>
    <row r="75" spans="1:8" ht="14.25" customHeight="1"/>
    <row r="76" spans="1:8" ht="14.25" customHeight="1"/>
    <row r="77" spans="1:8" ht="14.25" customHeight="1"/>
    <row r="78" spans="1:8" ht="14.25" customHeight="1"/>
    <row r="79" spans="1:8" ht="14.25" customHeight="1"/>
    <row r="80" spans="1: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spans="4:4" ht="14.25" customHeight="1"/>
    <row r="194" spans="4:4" ht="14.25" customHeight="1">
      <c r="D194" s="33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</sheetData>
  <mergeCells count="3">
    <mergeCell ref="A1:A2"/>
    <mergeCell ref="B1:B2"/>
    <mergeCell ref="C1:C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abSelected="1" topLeftCell="C1" workbookViewId="0">
      <selection activeCell="R2" sqref="R2"/>
    </sheetView>
  </sheetViews>
  <sheetFormatPr defaultColWidth="14.44140625" defaultRowHeight="15" customHeight="1"/>
  <cols>
    <col min="1" max="1" width="8.6640625" customWidth="1"/>
    <col min="2" max="2" width="13.33203125" customWidth="1"/>
    <col min="3" max="3" width="22.44140625" customWidth="1"/>
    <col min="4" max="4" width="5.44140625" customWidth="1"/>
    <col min="5" max="5" width="6.109375" customWidth="1"/>
    <col min="6" max="6" width="6.33203125" customWidth="1"/>
    <col min="7" max="7" width="4.88671875" customWidth="1"/>
    <col min="8" max="8" width="6" bestFit="1" customWidth="1"/>
    <col min="9" max="11" width="8.6640625" hidden="1" customWidth="1"/>
    <col min="12" max="13" width="8.6640625" customWidth="1"/>
    <col min="14" max="14" width="6.33203125" customWidth="1"/>
    <col min="15" max="15" width="5.44140625" customWidth="1"/>
    <col min="16" max="16" width="6.6640625" customWidth="1"/>
    <col min="17" max="17" width="7.109375" customWidth="1"/>
    <col min="18" max="18" width="8.109375" customWidth="1"/>
    <col min="19" max="19" width="7.44140625" customWidth="1"/>
    <col min="20" max="20" width="4.5546875" customWidth="1"/>
    <col min="21" max="21" width="4.33203125" customWidth="1"/>
    <col min="22" max="22" width="6.5546875" customWidth="1"/>
    <col min="23" max="23" width="6.109375" customWidth="1"/>
    <col min="24" max="24" width="5.6640625" customWidth="1"/>
    <col min="25" max="25" width="6.109375" customWidth="1"/>
    <col min="26" max="28" width="8.6640625" customWidth="1"/>
  </cols>
  <sheetData>
    <row r="1" spans="1:28" ht="14.25" customHeight="1">
      <c r="D1" s="40" t="s">
        <v>159</v>
      </c>
      <c r="E1" s="40" t="s">
        <v>160</v>
      </c>
      <c r="F1" s="41" t="s">
        <v>161</v>
      </c>
      <c r="G1" s="2">
        <v>100</v>
      </c>
      <c r="H1" s="2">
        <v>15</v>
      </c>
      <c r="I1" s="2" t="s">
        <v>162</v>
      </c>
      <c r="J1" s="2" t="s">
        <v>163</v>
      </c>
      <c r="K1" s="2" t="s">
        <v>164</v>
      </c>
      <c r="L1" s="2" t="s">
        <v>165</v>
      </c>
      <c r="M1" s="2" t="s">
        <v>166</v>
      </c>
      <c r="N1" s="42"/>
      <c r="O1" s="28"/>
      <c r="P1" s="43" t="s">
        <v>167</v>
      </c>
      <c r="Q1" s="44" t="s">
        <v>168</v>
      </c>
      <c r="R1" s="45" t="s">
        <v>169</v>
      </c>
      <c r="S1" s="46" t="s">
        <v>170</v>
      </c>
      <c r="X1" s="47"/>
    </row>
    <row r="2" spans="1:28" ht="14.25" customHeight="1">
      <c r="A2" s="7">
        <v>1</v>
      </c>
      <c r="B2" s="8" t="s">
        <v>24</v>
      </c>
      <c r="C2" s="8" t="s">
        <v>25</v>
      </c>
      <c r="D2" s="48">
        <v>4</v>
      </c>
      <c r="E2" s="48">
        <v>19</v>
      </c>
      <c r="F2" s="48">
        <v>25</v>
      </c>
      <c r="G2" s="49">
        <f t="shared" ref="G2:G66" si="0">F2+E2+D2</f>
        <v>48</v>
      </c>
      <c r="H2" s="2">
        <f t="shared" ref="H2:H66" si="1">G2*0.15</f>
        <v>7.1999999999999993</v>
      </c>
      <c r="I2" s="2">
        <v>10</v>
      </c>
      <c r="J2" s="2">
        <v>10</v>
      </c>
      <c r="K2" s="2">
        <v>100</v>
      </c>
      <c r="L2" s="2">
        <f t="shared" ref="L2:L66" si="2">K2/10</f>
        <v>10</v>
      </c>
      <c r="M2" s="2">
        <f t="shared" ref="M2:M66" si="3">AVERAGE(I2,J2,L2)</f>
        <v>10</v>
      </c>
      <c r="N2" s="42">
        <f t="shared" ref="N2:N66" si="4">ROUNDUP(H2,0)</f>
        <v>8</v>
      </c>
      <c r="O2" s="28" t="str">
        <f t="shared" ref="O2:O37" si="5">IF(H2&gt;5,"P","F")</f>
        <v>P</v>
      </c>
      <c r="P2" s="2">
        <f t="shared" ref="P2:P66" si="6">H2+M2</f>
        <v>17.2</v>
      </c>
      <c r="Q2" s="44">
        <f t="shared" ref="Q2:Q66" si="7">CEILING(P2,1)</f>
        <v>18</v>
      </c>
      <c r="R2" s="50">
        <v>19</v>
      </c>
      <c r="S2" s="51">
        <f t="shared" ref="S2:S65" si="8">Q2+R2</f>
        <v>37</v>
      </c>
      <c r="T2" s="38">
        <f t="shared" ref="T2:T66" si="9">15*D2/50</f>
        <v>1.2</v>
      </c>
      <c r="U2" s="38">
        <f t="shared" ref="U2:V2" si="10">15*E2/25</f>
        <v>11.4</v>
      </c>
      <c r="V2" s="38">
        <f t="shared" si="10"/>
        <v>15</v>
      </c>
      <c r="W2" s="38">
        <f t="shared" ref="W2:W66" si="11">AVERAGE(T2:V2)</f>
        <v>9.2000000000000011</v>
      </c>
      <c r="X2" s="47">
        <f t="shared" ref="X2:X66" si="12">ROUNDUP(W2,0)</f>
        <v>10</v>
      </c>
      <c r="Y2" s="28" t="str">
        <f t="shared" ref="Y2:Y66" si="13">IF(X2&gt;5,"P","F")</f>
        <v>P</v>
      </c>
      <c r="Z2" s="38">
        <f t="shared" ref="Z2:Z66" si="14">N2-X2</f>
        <v>-2</v>
      </c>
      <c r="AA2" s="38">
        <v>6</v>
      </c>
      <c r="AB2" s="38">
        <f t="shared" ref="AB2:AB66" si="15">X2+AA2</f>
        <v>16</v>
      </c>
    </row>
    <row r="3" spans="1:28" ht="14.25" customHeight="1">
      <c r="A3" s="7">
        <v>2</v>
      </c>
      <c r="B3" s="8" t="s">
        <v>26</v>
      </c>
      <c r="C3" s="8" t="s">
        <v>27</v>
      </c>
      <c r="D3" s="52">
        <v>25</v>
      </c>
      <c r="E3" s="52">
        <v>25</v>
      </c>
      <c r="F3" s="52">
        <v>21</v>
      </c>
      <c r="G3" s="49">
        <f t="shared" si="0"/>
        <v>71</v>
      </c>
      <c r="H3" s="2">
        <f t="shared" si="1"/>
        <v>10.65</v>
      </c>
      <c r="I3" s="2">
        <v>10</v>
      </c>
      <c r="J3" s="2">
        <v>10</v>
      </c>
      <c r="K3" s="2">
        <v>100</v>
      </c>
      <c r="L3" s="2">
        <f t="shared" si="2"/>
        <v>10</v>
      </c>
      <c r="M3" s="2">
        <f t="shared" si="3"/>
        <v>10</v>
      </c>
      <c r="N3" s="42">
        <f t="shared" si="4"/>
        <v>11</v>
      </c>
      <c r="O3" s="28" t="str">
        <f t="shared" si="5"/>
        <v>P</v>
      </c>
      <c r="P3" s="2">
        <f t="shared" si="6"/>
        <v>20.65</v>
      </c>
      <c r="Q3" s="44">
        <f t="shared" si="7"/>
        <v>21</v>
      </c>
      <c r="R3" s="50">
        <v>20</v>
      </c>
      <c r="S3" s="51">
        <f t="shared" si="8"/>
        <v>41</v>
      </c>
      <c r="T3" s="38">
        <f t="shared" si="9"/>
        <v>7.5</v>
      </c>
      <c r="U3" s="38">
        <f t="shared" ref="U3:V3" si="16">15*E3/25</f>
        <v>15</v>
      </c>
      <c r="V3" s="38">
        <f t="shared" si="16"/>
        <v>12.6</v>
      </c>
      <c r="W3" s="38">
        <f t="shared" si="11"/>
        <v>11.700000000000001</v>
      </c>
      <c r="X3" s="47">
        <f t="shared" si="12"/>
        <v>12</v>
      </c>
      <c r="Y3" s="28" t="str">
        <f t="shared" si="13"/>
        <v>P</v>
      </c>
      <c r="Z3" s="38">
        <f t="shared" si="14"/>
        <v>-1</v>
      </c>
      <c r="AA3" s="38">
        <v>6</v>
      </c>
      <c r="AB3" s="38">
        <f t="shared" si="15"/>
        <v>18</v>
      </c>
    </row>
    <row r="4" spans="1:28" ht="14.25" customHeight="1">
      <c r="A4" s="7">
        <v>3</v>
      </c>
      <c r="B4" s="8" t="s">
        <v>28</v>
      </c>
      <c r="C4" s="8" t="s">
        <v>29</v>
      </c>
      <c r="D4" s="52">
        <v>13</v>
      </c>
      <c r="E4" s="52">
        <v>0</v>
      </c>
      <c r="F4" s="52">
        <v>18</v>
      </c>
      <c r="G4" s="49">
        <f t="shared" si="0"/>
        <v>31</v>
      </c>
      <c r="H4" s="2">
        <f t="shared" si="1"/>
        <v>4.6499999999999995</v>
      </c>
      <c r="I4" s="2">
        <v>10</v>
      </c>
      <c r="J4" s="2">
        <v>10</v>
      </c>
      <c r="K4" s="2">
        <v>100</v>
      </c>
      <c r="L4" s="2">
        <f t="shared" si="2"/>
        <v>10</v>
      </c>
      <c r="M4" s="2">
        <f t="shared" si="3"/>
        <v>10</v>
      </c>
      <c r="N4" s="42">
        <f t="shared" si="4"/>
        <v>5</v>
      </c>
      <c r="O4" s="28" t="str">
        <f t="shared" si="5"/>
        <v>F</v>
      </c>
      <c r="P4" s="2">
        <f t="shared" si="6"/>
        <v>14.649999999999999</v>
      </c>
      <c r="Q4" s="44">
        <f t="shared" si="7"/>
        <v>15</v>
      </c>
      <c r="R4" s="50">
        <v>23</v>
      </c>
      <c r="S4" s="51">
        <f t="shared" si="8"/>
        <v>38</v>
      </c>
      <c r="T4" s="38">
        <f t="shared" si="9"/>
        <v>3.9</v>
      </c>
      <c r="U4" s="38">
        <f t="shared" ref="U4:V4" si="17">15*E4/25</f>
        <v>0</v>
      </c>
      <c r="V4" s="38">
        <f t="shared" si="17"/>
        <v>10.8</v>
      </c>
      <c r="W4" s="38">
        <f t="shared" si="11"/>
        <v>4.9000000000000004</v>
      </c>
      <c r="X4" s="47">
        <f t="shared" si="12"/>
        <v>5</v>
      </c>
      <c r="Y4" s="53" t="str">
        <f t="shared" si="13"/>
        <v>F</v>
      </c>
      <c r="Z4" s="38">
        <f t="shared" si="14"/>
        <v>0</v>
      </c>
      <c r="AA4" s="38">
        <v>6</v>
      </c>
      <c r="AB4" s="38">
        <f t="shared" si="15"/>
        <v>11</v>
      </c>
    </row>
    <row r="5" spans="1:28" ht="14.25" customHeight="1">
      <c r="A5" s="7">
        <v>4</v>
      </c>
      <c r="B5" s="8" t="s">
        <v>30</v>
      </c>
      <c r="C5" s="8" t="s">
        <v>31</v>
      </c>
      <c r="D5" s="52">
        <v>14</v>
      </c>
      <c r="E5" s="52">
        <v>25</v>
      </c>
      <c r="F5" s="52">
        <v>23</v>
      </c>
      <c r="G5" s="49">
        <f t="shared" si="0"/>
        <v>62</v>
      </c>
      <c r="H5" s="2">
        <f t="shared" si="1"/>
        <v>9.2999999999999989</v>
      </c>
      <c r="I5" s="2">
        <v>10</v>
      </c>
      <c r="J5" s="2">
        <v>10</v>
      </c>
      <c r="K5" s="2">
        <v>100</v>
      </c>
      <c r="L5" s="2">
        <f t="shared" si="2"/>
        <v>10</v>
      </c>
      <c r="M5" s="2">
        <f t="shared" si="3"/>
        <v>10</v>
      </c>
      <c r="N5" s="42">
        <f t="shared" si="4"/>
        <v>10</v>
      </c>
      <c r="O5" s="28" t="str">
        <f t="shared" si="5"/>
        <v>P</v>
      </c>
      <c r="P5" s="2">
        <f t="shared" si="6"/>
        <v>19.299999999999997</v>
      </c>
      <c r="Q5" s="44">
        <f t="shared" si="7"/>
        <v>20</v>
      </c>
      <c r="R5" s="50">
        <v>20</v>
      </c>
      <c r="S5" s="51">
        <f t="shared" si="8"/>
        <v>40</v>
      </c>
      <c r="T5" s="38">
        <f t="shared" si="9"/>
        <v>4.2</v>
      </c>
      <c r="U5" s="38">
        <f t="shared" ref="U5:V5" si="18">15*E5/25</f>
        <v>15</v>
      </c>
      <c r="V5" s="38">
        <f t="shared" si="18"/>
        <v>13.8</v>
      </c>
      <c r="W5" s="38">
        <f t="shared" si="11"/>
        <v>11</v>
      </c>
      <c r="X5" s="47">
        <f t="shared" si="12"/>
        <v>11</v>
      </c>
      <c r="Y5" s="28" t="str">
        <f t="shared" si="13"/>
        <v>P</v>
      </c>
      <c r="Z5" s="38">
        <f t="shared" si="14"/>
        <v>-1</v>
      </c>
      <c r="AA5" s="38">
        <v>6</v>
      </c>
      <c r="AB5" s="38">
        <f t="shared" si="15"/>
        <v>17</v>
      </c>
    </row>
    <row r="6" spans="1:28" ht="14.25" customHeight="1">
      <c r="A6" s="7">
        <v>5</v>
      </c>
      <c r="B6" s="8" t="s">
        <v>32</v>
      </c>
      <c r="C6" s="8" t="s">
        <v>33</v>
      </c>
      <c r="D6" s="54">
        <v>26</v>
      </c>
      <c r="E6" s="54">
        <v>25</v>
      </c>
      <c r="F6" s="54">
        <v>24</v>
      </c>
      <c r="G6" s="49">
        <f t="shared" si="0"/>
        <v>75</v>
      </c>
      <c r="H6" s="2">
        <f t="shared" si="1"/>
        <v>11.25</v>
      </c>
      <c r="I6" s="2">
        <v>10</v>
      </c>
      <c r="J6" s="2">
        <v>10</v>
      </c>
      <c r="K6" s="2">
        <v>100</v>
      </c>
      <c r="L6" s="2">
        <f t="shared" si="2"/>
        <v>10</v>
      </c>
      <c r="M6" s="2">
        <f t="shared" si="3"/>
        <v>10</v>
      </c>
      <c r="N6" s="42">
        <f t="shared" si="4"/>
        <v>12</v>
      </c>
      <c r="O6" s="28" t="str">
        <f t="shared" si="5"/>
        <v>P</v>
      </c>
      <c r="P6" s="2">
        <f t="shared" si="6"/>
        <v>21.25</v>
      </c>
      <c r="Q6" s="44">
        <f t="shared" si="7"/>
        <v>22</v>
      </c>
      <c r="R6" s="50">
        <v>25</v>
      </c>
      <c r="S6" s="51">
        <f t="shared" si="8"/>
        <v>47</v>
      </c>
      <c r="T6" s="38">
        <f t="shared" si="9"/>
        <v>7.8</v>
      </c>
      <c r="U6" s="38">
        <f t="shared" ref="U6:V6" si="19">15*E6/25</f>
        <v>15</v>
      </c>
      <c r="V6" s="38">
        <f t="shared" si="19"/>
        <v>14.4</v>
      </c>
      <c r="W6" s="38">
        <f t="shared" si="11"/>
        <v>12.4</v>
      </c>
      <c r="X6" s="47">
        <f t="shared" si="12"/>
        <v>13</v>
      </c>
      <c r="Y6" s="28" t="str">
        <f t="shared" si="13"/>
        <v>P</v>
      </c>
      <c r="Z6" s="38">
        <f t="shared" si="14"/>
        <v>-1</v>
      </c>
      <c r="AA6" s="38">
        <v>6</v>
      </c>
      <c r="AB6" s="38">
        <f t="shared" si="15"/>
        <v>19</v>
      </c>
    </row>
    <row r="7" spans="1:28" ht="14.25" customHeight="1">
      <c r="A7" s="7">
        <v>6</v>
      </c>
      <c r="B7" s="8" t="s">
        <v>34</v>
      </c>
      <c r="C7" s="8" t="s">
        <v>35</v>
      </c>
      <c r="D7" s="52">
        <v>19</v>
      </c>
      <c r="E7" s="52">
        <v>13</v>
      </c>
      <c r="F7" s="52">
        <v>14</v>
      </c>
      <c r="G7" s="49">
        <f t="shared" si="0"/>
        <v>46</v>
      </c>
      <c r="H7" s="2">
        <f t="shared" si="1"/>
        <v>6.8999999999999995</v>
      </c>
      <c r="I7" s="2">
        <v>10</v>
      </c>
      <c r="J7" s="2">
        <v>10</v>
      </c>
      <c r="K7" s="2">
        <v>100</v>
      </c>
      <c r="L7" s="2">
        <f t="shared" si="2"/>
        <v>10</v>
      </c>
      <c r="M7" s="2">
        <f t="shared" si="3"/>
        <v>10</v>
      </c>
      <c r="N7" s="42">
        <f t="shared" si="4"/>
        <v>7</v>
      </c>
      <c r="O7" s="28" t="str">
        <f t="shared" si="5"/>
        <v>P</v>
      </c>
      <c r="P7" s="2">
        <f t="shared" si="6"/>
        <v>16.899999999999999</v>
      </c>
      <c r="Q7" s="44">
        <f t="shared" si="7"/>
        <v>17</v>
      </c>
      <c r="R7" s="50">
        <v>24</v>
      </c>
      <c r="S7" s="51">
        <f t="shared" si="8"/>
        <v>41</v>
      </c>
      <c r="T7" s="38">
        <f t="shared" si="9"/>
        <v>5.7</v>
      </c>
      <c r="U7" s="38">
        <f t="shared" ref="U7:V7" si="20">15*E7/25</f>
        <v>7.8</v>
      </c>
      <c r="V7" s="38">
        <f t="shared" si="20"/>
        <v>8.4</v>
      </c>
      <c r="W7" s="38">
        <f t="shared" si="11"/>
        <v>7.3</v>
      </c>
      <c r="X7" s="47">
        <f t="shared" si="12"/>
        <v>8</v>
      </c>
      <c r="Y7" s="28" t="str">
        <f t="shared" si="13"/>
        <v>P</v>
      </c>
      <c r="Z7" s="38">
        <f t="shared" si="14"/>
        <v>-1</v>
      </c>
      <c r="AA7" s="38">
        <v>6</v>
      </c>
      <c r="AB7" s="38">
        <f t="shared" si="15"/>
        <v>14</v>
      </c>
    </row>
    <row r="8" spans="1:28" ht="14.25" customHeight="1">
      <c r="A8" s="7">
        <v>7</v>
      </c>
      <c r="B8" s="8" t="s">
        <v>36</v>
      </c>
      <c r="C8" s="8" t="s">
        <v>37</v>
      </c>
      <c r="D8" s="52">
        <v>15</v>
      </c>
      <c r="E8" s="52">
        <v>23</v>
      </c>
      <c r="F8" s="52">
        <v>23</v>
      </c>
      <c r="G8" s="49">
        <f t="shared" si="0"/>
        <v>61</v>
      </c>
      <c r="H8" s="2">
        <f t="shared" si="1"/>
        <v>9.15</v>
      </c>
      <c r="I8" s="2">
        <v>10</v>
      </c>
      <c r="J8" s="2">
        <v>10</v>
      </c>
      <c r="K8" s="2">
        <v>100</v>
      </c>
      <c r="L8" s="2">
        <f t="shared" si="2"/>
        <v>10</v>
      </c>
      <c r="M8" s="2">
        <f t="shared" si="3"/>
        <v>10</v>
      </c>
      <c r="N8" s="42">
        <f t="shared" si="4"/>
        <v>10</v>
      </c>
      <c r="O8" s="28" t="str">
        <f t="shared" si="5"/>
        <v>P</v>
      </c>
      <c r="P8" s="2">
        <f t="shared" si="6"/>
        <v>19.149999999999999</v>
      </c>
      <c r="Q8" s="44">
        <f t="shared" si="7"/>
        <v>20</v>
      </c>
      <c r="R8" s="50">
        <v>24</v>
      </c>
      <c r="S8" s="51">
        <f t="shared" si="8"/>
        <v>44</v>
      </c>
      <c r="T8" s="38">
        <f t="shared" si="9"/>
        <v>4.5</v>
      </c>
      <c r="U8" s="38">
        <f t="shared" ref="U8:V8" si="21">15*E8/25</f>
        <v>13.8</v>
      </c>
      <c r="V8" s="38">
        <f t="shared" si="21"/>
        <v>13.8</v>
      </c>
      <c r="W8" s="38">
        <f t="shared" si="11"/>
        <v>10.700000000000001</v>
      </c>
      <c r="X8" s="47">
        <f t="shared" si="12"/>
        <v>11</v>
      </c>
      <c r="Y8" s="28" t="str">
        <f t="shared" si="13"/>
        <v>P</v>
      </c>
      <c r="Z8" s="38">
        <f t="shared" si="14"/>
        <v>-1</v>
      </c>
      <c r="AA8" s="38">
        <v>6</v>
      </c>
      <c r="AB8" s="38">
        <f t="shared" si="15"/>
        <v>17</v>
      </c>
    </row>
    <row r="9" spans="1:28" ht="14.25" customHeight="1">
      <c r="A9" s="7">
        <v>8</v>
      </c>
      <c r="B9" s="8" t="s">
        <v>38</v>
      </c>
      <c r="C9" s="8" t="s">
        <v>39</v>
      </c>
      <c r="D9" s="52">
        <v>19</v>
      </c>
      <c r="E9" s="52">
        <v>20</v>
      </c>
      <c r="F9" s="52">
        <v>23</v>
      </c>
      <c r="G9" s="49">
        <f t="shared" si="0"/>
        <v>62</v>
      </c>
      <c r="H9" s="2">
        <f t="shared" si="1"/>
        <v>9.2999999999999989</v>
      </c>
      <c r="I9" s="2">
        <v>10</v>
      </c>
      <c r="J9" s="2">
        <v>10</v>
      </c>
      <c r="K9" s="2">
        <v>100</v>
      </c>
      <c r="L9" s="2">
        <f t="shared" si="2"/>
        <v>10</v>
      </c>
      <c r="M9" s="2">
        <f t="shared" si="3"/>
        <v>10</v>
      </c>
      <c r="N9" s="42">
        <f t="shared" si="4"/>
        <v>10</v>
      </c>
      <c r="O9" s="28" t="str">
        <f t="shared" si="5"/>
        <v>P</v>
      </c>
      <c r="P9" s="2">
        <f t="shared" si="6"/>
        <v>19.299999999999997</v>
      </c>
      <c r="Q9" s="44">
        <f t="shared" si="7"/>
        <v>20</v>
      </c>
      <c r="R9" s="50">
        <v>24</v>
      </c>
      <c r="S9" s="51">
        <f t="shared" si="8"/>
        <v>44</v>
      </c>
      <c r="T9" s="38">
        <f t="shared" si="9"/>
        <v>5.7</v>
      </c>
      <c r="U9" s="38">
        <f t="shared" ref="U9:V9" si="22">15*E9/25</f>
        <v>12</v>
      </c>
      <c r="V9" s="38">
        <f t="shared" si="22"/>
        <v>13.8</v>
      </c>
      <c r="W9" s="38">
        <f t="shared" si="11"/>
        <v>10.5</v>
      </c>
      <c r="X9" s="47">
        <f t="shared" si="12"/>
        <v>11</v>
      </c>
      <c r="Y9" s="28" t="str">
        <f t="shared" si="13"/>
        <v>P</v>
      </c>
      <c r="Z9" s="38">
        <f t="shared" si="14"/>
        <v>-1</v>
      </c>
      <c r="AA9" s="38">
        <v>6</v>
      </c>
      <c r="AB9" s="38">
        <f t="shared" si="15"/>
        <v>17</v>
      </c>
    </row>
    <row r="10" spans="1:28" ht="14.25" customHeight="1">
      <c r="A10" s="7">
        <v>9</v>
      </c>
      <c r="B10" s="8" t="s">
        <v>40</v>
      </c>
      <c r="C10" s="8" t="s">
        <v>41</v>
      </c>
      <c r="D10" s="52">
        <v>4</v>
      </c>
      <c r="E10" s="52">
        <v>0</v>
      </c>
      <c r="F10" s="52">
        <v>1</v>
      </c>
      <c r="G10" s="49">
        <f t="shared" si="0"/>
        <v>5</v>
      </c>
      <c r="H10" s="2">
        <f t="shared" si="1"/>
        <v>0.75</v>
      </c>
      <c r="I10" s="2">
        <v>10</v>
      </c>
      <c r="J10" s="2">
        <v>10</v>
      </c>
      <c r="K10" s="2">
        <v>100</v>
      </c>
      <c r="L10" s="2">
        <f t="shared" si="2"/>
        <v>10</v>
      </c>
      <c r="M10" s="2">
        <f t="shared" si="3"/>
        <v>10</v>
      </c>
      <c r="N10" s="42">
        <f t="shared" si="4"/>
        <v>1</v>
      </c>
      <c r="O10" s="28" t="str">
        <f t="shared" si="5"/>
        <v>F</v>
      </c>
      <c r="P10" s="2">
        <f t="shared" si="6"/>
        <v>10.75</v>
      </c>
      <c r="Q10" s="44">
        <f t="shared" si="7"/>
        <v>11</v>
      </c>
      <c r="R10" s="50">
        <v>19</v>
      </c>
      <c r="S10" s="51">
        <f t="shared" si="8"/>
        <v>30</v>
      </c>
      <c r="T10" s="38">
        <f t="shared" si="9"/>
        <v>1.2</v>
      </c>
      <c r="U10" s="38">
        <f t="shared" ref="U10:V10" si="23">15*E10/25</f>
        <v>0</v>
      </c>
      <c r="V10" s="38">
        <f t="shared" si="23"/>
        <v>0.6</v>
      </c>
      <c r="W10" s="38">
        <f t="shared" si="11"/>
        <v>0.6</v>
      </c>
      <c r="X10" s="47">
        <f t="shared" si="12"/>
        <v>1</v>
      </c>
      <c r="Y10" s="53" t="str">
        <f t="shared" si="13"/>
        <v>F</v>
      </c>
      <c r="Z10" s="38">
        <f t="shared" si="14"/>
        <v>0</v>
      </c>
      <c r="AA10" s="38">
        <v>6</v>
      </c>
      <c r="AB10" s="38">
        <f t="shared" si="15"/>
        <v>7</v>
      </c>
    </row>
    <row r="11" spans="1:28" ht="14.25" customHeight="1">
      <c r="A11" s="7">
        <v>10</v>
      </c>
      <c r="B11" s="8" t="s">
        <v>42</v>
      </c>
      <c r="C11" s="8" t="s">
        <v>43</v>
      </c>
      <c r="D11" s="52">
        <v>0</v>
      </c>
      <c r="E11" s="52">
        <v>12</v>
      </c>
      <c r="F11" s="52">
        <v>21</v>
      </c>
      <c r="G11" s="49">
        <f t="shared" si="0"/>
        <v>33</v>
      </c>
      <c r="H11" s="2">
        <f t="shared" si="1"/>
        <v>4.95</v>
      </c>
      <c r="I11" s="2">
        <v>10</v>
      </c>
      <c r="J11" s="2">
        <v>10</v>
      </c>
      <c r="K11" s="2">
        <v>100</v>
      </c>
      <c r="L11" s="2">
        <f t="shared" si="2"/>
        <v>10</v>
      </c>
      <c r="M11" s="2">
        <f t="shared" si="3"/>
        <v>10</v>
      </c>
      <c r="N11" s="42">
        <f t="shared" si="4"/>
        <v>5</v>
      </c>
      <c r="O11" s="28" t="str">
        <f t="shared" si="5"/>
        <v>F</v>
      </c>
      <c r="P11" s="2">
        <f t="shared" si="6"/>
        <v>14.95</v>
      </c>
      <c r="Q11" s="44">
        <f t="shared" si="7"/>
        <v>15</v>
      </c>
      <c r="R11" s="50">
        <v>22</v>
      </c>
      <c r="S11" s="51">
        <f t="shared" si="8"/>
        <v>37</v>
      </c>
      <c r="T11" s="38">
        <f t="shared" si="9"/>
        <v>0</v>
      </c>
      <c r="U11" s="38">
        <f t="shared" ref="U11:V11" si="24">15*E11/25</f>
        <v>7.2</v>
      </c>
      <c r="V11" s="38">
        <f t="shared" si="24"/>
        <v>12.6</v>
      </c>
      <c r="W11" s="38">
        <f t="shared" si="11"/>
        <v>6.6000000000000005</v>
      </c>
      <c r="X11" s="47">
        <f t="shared" si="12"/>
        <v>7</v>
      </c>
      <c r="Y11" s="28" t="str">
        <f t="shared" si="13"/>
        <v>P</v>
      </c>
      <c r="Z11" s="38">
        <f t="shared" si="14"/>
        <v>-2</v>
      </c>
      <c r="AA11" s="38">
        <v>6</v>
      </c>
      <c r="AB11" s="38">
        <f t="shared" si="15"/>
        <v>13</v>
      </c>
    </row>
    <row r="12" spans="1:28" ht="14.25" customHeight="1">
      <c r="A12" s="7">
        <v>11</v>
      </c>
      <c r="B12" s="8" t="s">
        <v>45</v>
      </c>
      <c r="C12" s="8" t="s">
        <v>46</v>
      </c>
      <c r="D12" s="52">
        <v>17</v>
      </c>
      <c r="E12" s="52">
        <v>12</v>
      </c>
      <c r="F12" s="52">
        <v>5</v>
      </c>
      <c r="G12" s="49">
        <f t="shared" si="0"/>
        <v>34</v>
      </c>
      <c r="H12" s="2">
        <f t="shared" si="1"/>
        <v>5.0999999999999996</v>
      </c>
      <c r="I12" s="2">
        <v>10</v>
      </c>
      <c r="J12" s="2">
        <v>10</v>
      </c>
      <c r="K12" s="2">
        <v>100</v>
      </c>
      <c r="L12" s="2">
        <f t="shared" si="2"/>
        <v>10</v>
      </c>
      <c r="M12" s="2">
        <f t="shared" si="3"/>
        <v>10</v>
      </c>
      <c r="N12" s="42">
        <f t="shared" si="4"/>
        <v>6</v>
      </c>
      <c r="O12" s="28" t="str">
        <f t="shared" si="5"/>
        <v>P</v>
      </c>
      <c r="P12" s="2">
        <f t="shared" si="6"/>
        <v>15.1</v>
      </c>
      <c r="Q12" s="44">
        <f t="shared" si="7"/>
        <v>16</v>
      </c>
      <c r="R12" s="50">
        <v>21</v>
      </c>
      <c r="S12" s="51">
        <f t="shared" si="8"/>
        <v>37</v>
      </c>
      <c r="T12" s="38">
        <f t="shared" si="9"/>
        <v>5.0999999999999996</v>
      </c>
      <c r="U12" s="38">
        <f t="shared" ref="U12:V12" si="25">15*E12/25</f>
        <v>7.2</v>
      </c>
      <c r="V12" s="38">
        <f t="shared" si="25"/>
        <v>3</v>
      </c>
      <c r="W12" s="38">
        <f t="shared" si="11"/>
        <v>5.1000000000000005</v>
      </c>
      <c r="X12" s="47">
        <f t="shared" si="12"/>
        <v>6</v>
      </c>
      <c r="Y12" s="28" t="str">
        <f t="shared" si="13"/>
        <v>P</v>
      </c>
      <c r="Z12" s="38">
        <f t="shared" si="14"/>
        <v>0</v>
      </c>
      <c r="AA12" s="38">
        <v>6</v>
      </c>
      <c r="AB12" s="38">
        <f t="shared" si="15"/>
        <v>12</v>
      </c>
    </row>
    <row r="13" spans="1:28" ht="14.25" customHeight="1">
      <c r="A13" s="7">
        <v>12</v>
      </c>
      <c r="B13" s="8" t="s">
        <v>47</v>
      </c>
      <c r="C13" s="8" t="s">
        <v>48</v>
      </c>
      <c r="D13" s="52">
        <v>6</v>
      </c>
      <c r="E13" s="52">
        <v>11</v>
      </c>
      <c r="F13" s="52">
        <v>14</v>
      </c>
      <c r="G13" s="49">
        <f t="shared" si="0"/>
        <v>31</v>
      </c>
      <c r="H13" s="2">
        <f t="shared" si="1"/>
        <v>4.6499999999999995</v>
      </c>
      <c r="I13" s="2">
        <v>10</v>
      </c>
      <c r="J13" s="2">
        <v>10</v>
      </c>
      <c r="K13" s="2">
        <v>100</v>
      </c>
      <c r="L13" s="2">
        <f t="shared" si="2"/>
        <v>10</v>
      </c>
      <c r="M13" s="2">
        <f t="shared" si="3"/>
        <v>10</v>
      </c>
      <c r="N13" s="42">
        <f t="shared" si="4"/>
        <v>5</v>
      </c>
      <c r="O13" s="28" t="str">
        <f t="shared" si="5"/>
        <v>F</v>
      </c>
      <c r="P13" s="2">
        <f t="shared" si="6"/>
        <v>14.649999999999999</v>
      </c>
      <c r="Q13" s="44">
        <f t="shared" si="7"/>
        <v>15</v>
      </c>
      <c r="R13" s="50">
        <v>9</v>
      </c>
      <c r="S13" s="51">
        <f t="shared" si="8"/>
        <v>24</v>
      </c>
      <c r="T13" s="38">
        <f t="shared" si="9"/>
        <v>1.8</v>
      </c>
      <c r="U13" s="38">
        <f t="shared" ref="U13:V13" si="26">15*E13/25</f>
        <v>6.6</v>
      </c>
      <c r="V13" s="38">
        <f t="shared" si="26"/>
        <v>8.4</v>
      </c>
      <c r="W13" s="38">
        <f t="shared" si="11"/>
        <v>5.6000000000000005</v>
      </c>
      <c r="X13" s="47">
        <f t="shared" si="12"/>
        <v>6</v>
      </c>
      <c r="Y13" s="28" t="str">
        <f t="shared" si="13"/>
        <v>P</v>
      </c>
      <c r="Z13" s="38">
        <f t="shared" si="14"/>
        <v>-1</v>
      </c>
      <c r="AA13" s="38">
        <v>6</v>
      </c>
      <c r="AB13" s="38">
        <f t="shared" si="15"/>
        <v>12</v>
      </c>
    </row>
    <row r="14" spans="1:28" ht="14.25" customHeight="1">
      <c r="A14" s="7">
        <v>13</v>
      </c>
      <c r="B14" s="8" t="s">
        <v>49</v>
      </c>
      <c r="C14" s="8" t="s">
        <v>50</v>
      </c>
      <c r="D14" s="52">
        <v>30</v>
      </c>
      <c r="E14" s="52">
        <v>25</v>
      </c>
      <c r="F14" s="52">
        <v>25</v>
      </c>
      <c r="G14" s="49">
        <f t="shared" si="0"/>
        <v>80</v>
      </c>
      <c r="H14" s="2">
        <f t="shared" si="1"/>
        <v>12</v>
      </c>
      <c r="I14" s="2">
        <v>10</v>
      </c>
      <c r="J14" s="2">
        <v>10</v>
      </c>
      <c r="K14" s="2">
        <v>100</v>
      </c>
      <c r="L14" s="2">
        <f t="shared" si="2"/>
        <v>10</v>
      </c>
      <c r="M14" s="2">
        <f t="shared" si="3"/>
        <v>10</v>
      </c>
      <c r="N14" s="42">
        <f t="shared" si="4"/>
        <v>12</v>
      </c>
      <c r="O14" s="28" t="str">
        <f t="shared" si="5"/>
        <v>P</v>
      </c>
      <c r="P14" s="2">
        <f t="shared" si="6"/>
        <v>22</v>
      </c>
      <c r="Q14" s="44">
        <f t="shared" si="7"/>
        <v>22</v>
      </c>
      <c r="R14" s="50">
        <v>25</v>
      </c>
      <c r="S14" s="51">
        <f t="shared" si="8"/>
        <v>47</v>
      </c>
      <c r="T14" s="38">
        <f t="shared" si="9"/>
        <v>9</v>
      </c>
      <c r="U14" s="38">
        <f t="shared" ref="U14:V14" si="27">15*E14/25</f>
        <v>15</v>
      </c>
      <c r="V14" s="38">
        <f t="shared" si="27"/>
        <v>15</v>
      </c>
      <c r="W14" s="38">
        <f t="shared" si="11"/>
        <v>13</v>
      </c>
      <c r="X14" s="47">
        <f t="shared" si="12"/>
        <v>13</v>
      </c>
      <c r="Y14" s="28" t="str">
        <f t="shared" si="13"/>
        <v>P</v>
      </c>
      <c r="Z14" s="38">
        <f t="shared" si="14"/>
        <v>-1</v>
      </c>
      <c r="AA14" s="38">
        <v>6</v>
      </c>
      <c r="AB14" s="38">
        <f t="shared" si="15"/>
        <v>19</v>
      </c>
    </row>
    <row r="15" spans="1:28" ht="14.25" customHeight="1">
      <c r="A15" s="7">
        <v>14</v>
      </c>
      <c r="B15" s="8" t="s">
        <v>51</v>
      </c>
      <c r="C15" s="8" t="s">
        <v>52</v>
      </c>
      <c r="D15" s="52">
        <v>10</v>
      </c>
      <c r="E15" s="52">
        <v>16</v>
      </c>
      <c r="F15" s="52">
        <v>25</v>
      </c>
      <c r="G15" s="49">
        <f t="shared" si="0"/>
        <v>51</v>
      </c>
      <c r="H15" s="2">
        <f t="shared" si="1"/>
        <v>7.6499999999999995</v>
      </c>
      <c r="I15" s="2">
        <v>10</v>
      </c>
      <c r="J15" s="2">
        <v>10</v>
      </c>
      <c r="K15" s="2">
        <v>100</v>
      </c>
      <c r="L15" s="2">
        <f t="shared" si="2"/>
        <v>10</v>
      </c>
      <c r="M15" s="2">
        <f t="shared" si="3"/>
        <v>10</v>
      </c>
      <c r="N15" s="42">
        <f t="shared" si="4"/>
        <v>8</v>
      </c>
      <c r="O15" s="28" t="str">
        <f t="shared" si="5"/>
        <v>P</v>
      </c>
      <c r="P15" s="2">
        <f t="shared" si="6"/>
        <v>17.649999999999999</v>
      </c>
      <c r="Q15" s="44">
        <f t="shared" si="7"/>
        <v>18</v>
      </c>
      <c r="R15" s="50">
        <v>24</v>
      </c>
      <c r="S15" s="51">
        <f t="shared" si="8"/>
        <v>42</v>
      </c>
      <c r="T15" s="38">
        <f t="shared" si="9"/>
        <v>3</v>
      </c>
      <c r="U15" s="38">
        <f t="shared" ref="U15:V15" si="28">15*E15/25</f>
        <v>9.6</v>
      </c>
      <c r="V15" s="38">
        <f t="shared" si="28"/>
        <v>15</v>
      </c>
      <c r="W15" s="38">
        <f t="shared" si="11"/>
        <v>9.2000000000000011</v>
      </c>
      <c r="X15" s="47">
        <f t="shared" si="12"/>
        <v>10</v>
      </c>
      <c r="Y15" s="28" t="str">
        <f t="shared" si="13"/>
        <v>P</v>
      </c>
      <c r="Z15" s="38">
        <f t="shared" si="14"/>
        <v>-2</v>
      </c>
      <c r="AA15" s="38">
        <v>6</v>
      </c>
      <c r="AB15" s="38">
        <f t="shared" si="15"/>
        <v>16</v>
      </c>
    </row>
    <row r="16" spans="1:28" ht="14.25" customHeight="1">
      <c r="A16" s="7">
        <v>15</v>
      </c>
      <c r="B16" s="8" t="s">
        <v>53</v>
      </c>
      <c r="C16" s="8" t="s">
        <v>54</v>
      </c>
      <c r="D16" s="52">
        <v>27</v>
      </c>
      <c r="E16" s="52">
        <v>23</v>
      </c>
      <c r="F16" s="52">
        <v>23</v>
      </c>
      <c r="G16" s="49">
        <f t="shared" si="0"/>
        <v>73</v>
      </c>
      <c r="H16" s="2">
        <f t="shared" si="1"/>
        <v>10.95</v>
      </c>
      <c r="I16" s="2">
        <v>10</v>
      </c>
      <c r="J16" s="2">
        <v>10</v>
      </c>
      <c r="K16" s="2">
        <v>100</v>
      </c>
      <c r="L16" s="2">
        <f t="shared" si="2"/>
        <v>10</v>
      </c>
      <c r="M16" s="2">
        <f t="shared" si="3"/>
        <v>10</v>
      </c>
      <c r="N16" s="42">
        <f t="shared" si="4"/>
        <v>11</v>
      </c>
      <c r="O16" s="28" t="str">
        <f t="shared" si="5"/>
        <v>P</v>
      </c>
      <c r="P16" s="2">
        <f t="shared" si="6"/>
        <v>20.95</v>
      </c>
      <c r="Q16" s="44">
        <f t="shared" si="7"/>
        <v>21</v>
      </c>
      <c r="R16" s="50">
        <v>23</v>
      </c>
      <c r="S16" s="51">
        <f t="shared" si="8"/>
        <v>44</v>
      </c>
      <c r="T16" s="38">
        <f t="shared" si="9"/>
        <v>8.1</v>
      </c>
      <c r="U16" s="38">
        <f t="shared" ref="U16:V16" si="29">15*E16/25</f>
        <v>13.8</v>
      </c>
      <c r="V16" s="38">
        <f t="shared" si="29"/>
        <v>13.8</v>
      </c>
      <c r="W16" s="38">
        <f t="shared" si="11"/>
        <v>11.9</v>
      </c>
      <c r="X16" s="47">
        <f t="shared" si="12"/>
        <v>12</v>
      </c>
      <c r="Y16" s="28" t="str">
        <f t="shared" si="13"/>
        <v>P</v>
      </c>
      <c r="Z16" s="38">
        <f t="shared" si="14"/>
        <v>-1</v>
      </c>
      <c r="AA16" s="38">
        <v>6</v>
      </c>
      <c r="AB16" s="38">
        <f t="shared" si="15"/>
        <v>18</v>
      </c>
    </row>
    <row r="17" spans="1:28" ht="14.25" customHeight="1">
      <c r="A17" s="7">
        <v>16</v>
      </c>
      <c r="B17" s="8" t="s">
        <v>55</v>
      </c>
      <c r="C17" s="8" t="s">
        <v>56</v>
      </c>
      <c r="D17" s="52">
        <v>0</v>
      </c>
      <c r="E17" s="52">
        <v>0</v>
      </c>
      <c r="F17" s="52"/>
      <c r="G17" s="49">
        <f t="shared" si="0"/>
        <v>0</v>
      </c>
      <c r="H17" s="2">
        <f t="shared" si="1"/>
        <v>0</v>
      </c>
      <c r="I17" s="2">
        <v>10</v>
      </c>
      <c r="J17" s="2">
        <v>10</v>
      </c>
      <c r="K17" s="2">
        <v>100</v>
      </c>
      <c r="L17" s="2">
        <f t="shared" si="2"/>
        <v>10</v>
      </c>
      <c r="M17" s="2">
        <f t="shared" si="3"/>
        <v>10</v>
      </c>
      <c r="N17" s="42">
        <f t="shared" si="4"/>
        <v>0</v>
      </c>
      <c r="O17" s="28" t="str">
        <f t="shared" si="5"/>
        <v>F</v>
      </c>
      <c r="P17" s="2">
        <f t="shared" si="6"/>
        <v>10</v>
      </c>
      <c r="Q17" s="44">
        <f t="shared" si="7"/>
        <v>10</v>
      </c>
      <c r="R17" s="50">
        <v>24</v>
      </c>
      <c r="S17" s="51">
        <f t="shared" si="8"/>
        <v>34</v>
      </c>
      <c r="T17" s="38">
        <f t="shared" si="9"/>
        <v>0</v>
      </c>
      <c r="U17" s="38">
        <f t="shared" ref="U17:V17" si="30">15*E17/25</f>
        <v>0</v>
      </c>
      <c r="V17" s="38">
        <f t="shared" si="30"/>
        <v>0</v>
      </c>
      <c r="W17" s="38">
        <f t="shared" si="11"/>
        <v>0</v>
      </c>
      <c r="X17" s="47">
        <f t="shared" si="12"/>
        <v>0</v>
      </c>
      <c r="Y17" s="28" t="str">
        <f t="shared" si="13"/>
        <v>F</v>
      </c>
      <c r="Z17" s="38">
        <f t="shared" si="14"/>
        <v>0</v>
      </c>
      <c r="AA17" s="38">
        <v>6</v>
      </c>
      <c r="AB17" s="38">
        <f t="shared" si="15"/>
        <v>6</v>
      </c>
    </row>
    <row r="18" spans="1:28" ht="14.25" customHeight="1">
      <c r="A18" s="7">
        <v>17</v>
      </c>
      <c r="B18" s="8" t="s">
        <v>58</v>
      </c>
      <c r="C18" s="8" t="s">
        <v>59</v>
      </c>
      <c r="D18" s="52">
        <v>12</v>
      </c>
      <c r="E18" s="52">
        <v>0</v>
      </c>
      <c r="F18" s="52">
        <v>14</v>
      </c>
      <c r="G18" s="49">
        <f t="shared" si="0"/>
        <v>26</v>
      </c>
      <c r="H18" s="2">
        <f t="shared" si="1"/>
        <v>3.9</v>
      </c>
      <c r="I18" s="2">
        <v>10</v>
      </c>
      <c r="J18" s="2">
        <v>10</v>
      </c>
      <c r="K18" s="2">
        <v>100</v>
      </c>
      <c r="L18" s="2">
        <f t="shared" si="2"/>
        <v>10</v>
      </c>
      <c r="M18" s="2">
        <f t="shared" si="3"/>
        <v>10</v>
      </c>
      <c r="N18" s="42">
        <f t="shared" si="4"/>
        <v>4</v>
      </c>
      <c r="O18" s="28" t="str">
        <f t="shared" si="5"/>
        <v>F</v>
      </c>
      <c r="P18" s="2">
        <f t="shared" si="6"/>
        <v>13.9</v>
      </c>
      <c r="Q18" s="44">
        <f t="shared" si="7"/>
        <v>14</v>
      </c>
      <c r="R18" s="50">
        <v>18</v>
      </c>
      <c r="S18" s="51">
        <f t="shared" si="8"/>
        <v>32</v>
      </c>
      <c r="T18" s="38">
        <f t="shared" si="9"/>
        <v>3.6</v>
      </c>
      <c r="U18" s="38">
        <f t="shared" ref="U18:V18" si="31">15*E18/25</f>
        <v>0</v>
      </c>
      <c r="V18" s="38">
        <f t="shared" si="31"/>
        <v>8.4</v>
      </c>
      <c r="W18" s="38">
        <f t="shared" si="11"/>
        <v>4</v>
      </c>
      <c r="X18" s="47">
        <f t="shared" si="12"/>
        <v>4</v>
      </c>
      <c r="Y18" s="28" t="str">
        <f t="shared" si="13"/>
        <v>F</v>
      </c>
      <c r="Z18" s="38">
        <f t="shared" si="14"/>
        <v>0</v>
      </c>
      <c r="AA18" s="38">
        <v>6</v>
      </c>
      <c r="AB18" s="38">
        <f t="shared" si="15"/>
        <v>10</v>
      </c>
    </row>
    <row r="19" spans="1:28" ht="14.25" customHeight="1">
      <c r="A19" s="7">
        <v>18</v>
      </c>
      <c r="B19" s="8" t="s">
        <v>60</v>
      </c>
      <c r="C19" s="8" t="s">
        <v>61</v>
      </c>
      <c r="D19" s="52">
        <v>7</v>
      </c>
      <c r="E19" s="52">
        <v>0</v>
      </c>
      <c r="F19" s="52">
        <v>4</v>
      </c>
      <c r="G19" s="49">
        <f t="shared" si="0"/>
        <v>11</v>
      </c>
      <c r="H19" s="2">
        <f t="shared" si="1"/>
        <v>1.65</v>
      </c>
      <c r="I19" s="2">
        <v>10</v>
      </c>
      <c r="J19" s="2">
        <v>10</v>
      </c>
      <c r="K19" s="2">
        <v>100</v>
      </c>
      <c r="L19" s="2">
        <f t="shared" si="2"/>
        <v>10</v>
      </c>
      <c r="M19" s="2">
        <f t="shared" si="3"/>
        <v>10</v>
      </c>
      <c r="N19" s="42">
        <f t="shared" si="4"/>
        <v>2</v>
      </c>
      <c r="O19" s="28" t="str">
        <f t="shared" si="5"/>
        <v>F</v>
      </c>
      <c r="P19" s="2">
        <f t="shared" si="6"/>
        <v>11.65</v>
      </c>
      <c r="Q19" s="44">
        <f t="shared" si="7"/>
        <v>12</v>
      </c>
      <c r="R19" s="50">
        <v>24</v>
      </c>
      <c r="S19" s="51">
        <f t="shared" si="8"/>
        <v>36</v>
      </c>
      <c r="T19" s="38">
        <f t="shared" si="9"/>
        <v>2.1</v>
      </c>
      <c r="U19" s="38">
        <f t="shared" ref="U19:V19" si="32">15*E19/25</f>
        <v>0</v>
      </c>
      <c r="V19" s="38">
        <f t="shared" si="32"/>
        <v>2.4</v>
      </c>
      <c r="W19" s="38">
        <f t="shared" si="11"/>
        <v>1.5</v>
      </c>
      <c r="X19" s="47">
        <f t="shared" si="12"/>
        <v>2</v>
      </c>
      <c r="Y19" s="28" t="str">
        <f t="shared" si="13"/>
        <v>F</v>
      </c>
      <c r="Z19" s="38">
        <f t="shared" si="14"/>
        <v>0</v>
      </c>
      <c r="AA19" s="38">
        <v>6</v>
      </c>
      <c r="AB19" s="38">
        <f t="shared" si="15"/>
        <v>8</v>
      </c>
    </row>
    <row r="20" spans="1:28" ht="14.25" customHeight="1">
      <c r="A20" s="7">
        <v>19</v>
      </c>
      <c r="B20" s="8" t="s">
        <v>62</v>
      </c>
      <c r="C20" s="8" t="s">
        <v>63</v>
      </c>
      <c r="D20" s="52">
        <v>36</v>
      </c>
      <c r="E20" s="52">
        <v>25</v>
      </c>
      <c r="F20" s="52">
        <v>25</v>
      </c>
      <c r="G20" s="49">
        <f t="shared" si="0"/>
        <v>86</v>
      </c>
      <c r="H20" s="2">
        <f t="shared" si="1"/>
        <v>12.9</v>
      </c>
      <c r="I20" s="2">
        <v>10</v>
      </c>
      <c r="J20" s="2">
        <v>10</v>
      </c>
      <c r="K20" s="2">
        <v>100</v>
      </c>
      <c r="L20" s="2">
        <f t="shared" si="2"/>
        <v>10</v>
      </c>
      <c r="M20" s="2">
        <f t="shared" si="3"/>
        <v>10</v>
      </c>
      <c r="N20" s="42">
        <f t="shared" si="4"/>
        <v>13</v>
      </c>
      <c r="O20" s="28" t="str">
        <f t="shared" si="5"/>
        <v>P</v>
      </c>
      <c r="P20" s="2">
        <f t="shared" si="6"/>
        <v>22.9</v>
      </c>
      <c r="Q20" s="44">
        <f t="shared" si="7"/>
        <v>23</v>
      </c>
      <c r="R20" s="50">
        <v>23</v>
      </c>
      <c r="S20" s="51">
        <f t="shared" si="8"/>
        <v>46</v>
      </c>
      <c r="T20" s="38">
        <f t="shared" si="9"/>
        <v>10.8</v>
      </c>
      <c r="U20" s="38">
        <f t="shared" ref="U20:V20" si="33">15*E20/25</f>
        <v>15</v>
      </c>
      <c r="V20" s="38">
        <f t="shared" si="33"/>
        <v>15</v>
      </c>
      <c r="W20" s="38">
        <f t="shared" si="11"/>
        <v>13.6</v>
      </c>
      <c r="X20" s="47">
        <f t="shared" si="12"/>
        <v>14</v>
      </c>
      <c r="Y20" s="28" t="str">
        <f t="shared" si="13"/>
        <v>P</v>
      </c>
      <c r="Z20" s="38">
        <f t="shared" si="14"/>
        <v>-1</v>
      </c>
      <c r="AA20" s="38">
        <v>6</v>
      </c>
      <c r="AB20" s="38">
        <f t="shared" si="15"/>
        <v>20</v>
      </c>
    </row>
    <row r="21" spans="1:28" ht="14.25" customHeight="1">
      <c r="A21" s="7">
        <v>20</v>
      </c>
      <c r="B21" s="8" t="s">
        <v>64</v>
      </c>
      <c r="C21" s="8" t="s">
        <v>65</v>
      </c>
      <c r="D21" s="52">
        <v>13</v>
      </c>
      <c r="E21" s="52">
        <v>16</v>
      </c>
      <c r="F21" s="52">
        <v>19</v>
      </c>
      <c r="G21" s="49">
        <f t="shared" si="0"/>
        <v>48</v>
      </c>
      <c r="H21" s="2">
        <f t="shared" si="1"/>
        <v>7.1999999999999993</v>
      </c>
      <c r="I21" s="2">
        <v>10</v>
      </c>
      <c r="J21" s="2">
        <v>10</v>
      </c>
      <c r="K21" s="2">
        <v>100</v>
      </c>
      <c r="L21" s="2">
        <f t="shared" si="2"/>
        <v>10</v>
      </c>
      <c r="M21" s="2">
        <f t="shared" si="3"/>
        <v>10</v>
      </c>
      <c r="N21" s="42">
        <f t="shared" si="4"/>
        <v>8</v>
      </c>
      <c r="O21" s="28" t="str">
        <f t="shared" si="5"/>
        <v>P</v>
      </c>
      <c r="P21" s="2">
        <f t="shared" si="6"/>
        <v>17.2</v>
      </c>
      <c r="Q21" s="44">
        <f t="shared" si="7"/>
        <v>18</v>
      </c>
      <c r="R21" s="50">
        <v>22</v>
      </c>
      <c r="S21" s="51">
        <f t="shared" si="8"/>
        <v>40</v>
      </c>
      <c r="T21" s="38">
        <f t="shared" si="9"/>
        <v>3.9</v>
      </c>
      <c r="U21" s="38">
        <f t="shared" ref="U21:V21" si="34">15*E21/25</f>
        <v>9.6</v>
      </c>
      <c r="V21" s="38">
        <f t="shared" si="34"/>
        <v>11.4</v>
      </c>
      <c r="W21" s="38">
        <f t="shared" si="11"/>
        <v>8.2999999999999989</v>
      </c>
      <c r="X21" s="47">
        <f t="shared" si="12"/>
        <v>9</v>
      </c>
      <c r="Y21" s="28" t="str">
        <f t="shared" si="13"/>
        <v>P</v>
      </c>
      <c r="Z21" s="38">
        <f t="shared" si="14"/>
        <v>-1</v>
      </c>
      <c r="AA21" s="38">
        <v>6</v>
      </c>
      <c r="AB21" s="38">
        <f t="shared" si="15"/>
        <v>15</v>
      </c>
    </row>
    <row r="22" spans="1:28" ht="14.25" customHeight="1">
      <c r="A22" s="7">
        <v>21</v>
      </c>
      <c r="B22" s="8" t="s">
        <v>66</v>
      </c>
      <c r="C22" s="8" t="s">
        <v>67</v>
      </c>
      <c r="D22" s="52">
        <v>9</v>
      </c>
      <c r="E22" s="52">
        <v>0</v>
      </c>
      <c r="F22" s="52">
        <v>5</v>
      </c>
      <c r="G22" s="49">
        <f t="shared" si="0"/>
        <v>14</v>
      </c>
      <c r="H22" s="2">
        <f t="shared" si="1"/>
        <v>2.1</v>
      </c>
      <c r="I22" s="2">
        <v>10</v>
      </c>
      <c r="J22" s="2">
        <v>10</v>
      </c>
      <c r="K22" s="2">
        <v>100</v>
      </c>
      <c r="L22" s="2">
        <f t="shared" si="2"/>
        <v>10</v>
      </c>
      <c r="M22" s="2">
        <f t="shared" si="3"/>
        <v>10</v>
      </c>
      <c r="N22" s="42">
        <f t="shared" si="4"/>
        <v>3</v>
      </c>
      <c r="O22" s="28" t="str">
        <f t="shared" si="5"/>
        <v>F</v>
      </c>
      <c r="P22" s="2">
        <f t="shared" si="6"/>
        <v>12.1</v>
      </c>
      <c r="Q22" s="44">
        <f t="shared" si="7"/>
        <v>13</v>
      </c>
      <c r="R22" s="50">
        <v>24</v>
      </c>
      <c r="S22" s="51">
        <f t="shared" si="8"/>
        <v>37</v>
      </c>
      <c r="T22" s="38">
        <f t="shared" si="9"/>
        <v>2.7</v>
      </c>
      <c r="U22" s="38">
        <f t="shared" ref="U22:V22" si="35">15*E22/25</f>
        <v>0</v>
      </c>
      <c r="V22" s="38">
        <f t="shared" si="35"/>
        <v>3</v>
      </c>
      <c r="W22" s="38">
        <f t="shared" si="11"/>
        <v>1.9000000000000001</v>
      </c>
      <c r="X22" s="47">
        <f t="shared" si="12"/>
        <v>2</v>
      </c>
      <c r="Y22" s="28" t="str">
        <f t="shared" si="13"/>
        <v>F</v>
      </c>
      <c r="Z22" s="38">
        <f t="shared" si="14"/>
        <v>1</v>
      </c>
      <c r="AA22" s="38">
        <v>6</v>
      </c>
      <c r="AB22" s="38">
        <f t="shared" si="15"/>
        <v>8</v>
      </c>
    </row>
    <row r="23" spans="1:28" ht="14.25" customHeight="1">
      <c r="A23" s="7">
        <v>22</v>
      </c>
      <c r="B23" s="8" t="s">
        <v>68</v>
      </c>
      <c r="C23" s="8" t="s">
        <v>69</v>
      </c>
      <c r="D23" s="52">
        <v>18</v>
      </c>
      <c r="E23" s="52">
        <v>24</v>
      </c>
      <c r="F23" s="52">
        <v>25</v>
      </c>
      <c r="G23" s="49">
        <f t="shared" si="0"/>
        <v>67</v>
      </c>
      <c r="H23" s="2">
        <f t="shared" si="1"/>
        <v>10.049999999999999</v>
      </c>
      <c r="I23" s="2">
        <v>10</v>
      </c>
      <c r="J23" s="2">
        <v>10</v>
      </c>
      <c r="K23" s="2">
        <v>100</v>
      </c>
      <c r="L23" s="2">
        <f t="shared" si="2"/>
        <v>10</v>
      </c>
      <c r="M23" s="2">
        <f t="shared" si="3"/>
        <v>10</v>
      </c>
      <c r="N23" s="42">
        <f t="shared" si="4"/>
        <v>11</v>
      </c>
      <c r="O23" s="28" t="str">
        <f t="shared" si="5"/>
        <v>P</v>
      </c>
      <c r="P23" s="2">
        <f t="shared" si="6"/>
        <v>20.049999999999997</v>
      </c>
      <c r="Q23" s="44">
        <f t="shared" si="7"/>
        <v>21</v>
      </c>
      <c r="R23" s="50">
        <v>24</v>
      </c>
      <c r="S23" s="51">
        <f t="shared" si="8"/>
        <v>45</v>
      </c>
      <c r="T23" s="38">
        <f t="shared" si="9"/>
        <v>5.4</v>
      </c>
      <c r="U23" s="38">
        <f t="shared" ref="U23:V23" si="36">15*E23/25</f>
        <v>14.4</v>
      </c>
      <c r="V23" s="38">
        <f t="shared" si="36"/>
        <v>15</v>
      </c>
      <c r="W23" s="38">
        <f t="shared" si="11"/>
        <v>11.6</v>
      </c>
      <c r="X23" s="47">
        <f t="shared" si="12"/>
        <v>12</v>
      </c>
      <c r="Y23" s="28" t="str">
        <f t="shared" si="13"/>
        <v>P</v>
      </c>
      <c r="Z23" s="38">
        <f t="shared" si="14"/>
        <v>-1</v>
      </c>
      <c r="AA23" s="38">
        <v>6</v>
      </c>
      <c r="AB23" s="38">
        <f t="shared" si="15"/>
        <v>18</v>
      </c>
    </row>
    <row r="24" spans="1:28" ht="14.25" customHeight="1">
      <c r="A24" s="7">
        <v>23</v>
      </c>
      <c r="B24" s="8" t="s">
        <v>70</v>
      </c>
      <c r="C24" s="8" t="s">
        <v>71</v>
      </c>
      <c r="D24" s="52">
        <v>28</v>
      </c>
      <c r="E24" s="52">
        <v>25</v>
      </c>
      <c r="F24" s="52">
        <v>25</v>
      </c>
      <c r="G24" s="49">
        <f t="shared" si="0"/>
        <v>78</v>
      </c>
      <c r="H24" s="2">
        <f t="shared" si="1"/>
        <v>11.7</v>
      </c>
      <c r="I24" s="2">
        <v>10</v>
      </c>
      <c r="J24" s="2">
        <v>10</v>
      </c>
      <c r="K24" s="2">
        <v>100</v>
      </c>
      <c r="L24" s="2">
        <f t="shared" si="2"/>
        <v>10</v>
      </c>
      <c r="M24" s="2">
        <f t="shared" si="3"/>
        <v>10</v>
      </c>
      <c r="N24" s="42">
        <f t="shared" si="4"/>
        <v>12</v>
      </c>
      <c r="O24" s="28" t="str">
        <f t="shared" si="5"/>
        <v>P</v>
      </c>
      <c r="P24" s="2">
        <f t="shared" si="6"/>
        <v>21.7</v>
      </c>
      <c r="Q24" s="44">
        <f t="shared" si="7"/>
        <v>22</v>
      </c>
      <c r="R24" s="50">
        <v>20</v>
      </c>
      <c r="S24" s="51">
        <f t="shared" si="8"/>
        <v>42</v>
      </c>
      <c r="T24" s="38">
        <f t="shared" si="9"/>
        <v>8.4</v>
      </c>
      <c r="U24" s="38">
        <f t="shared" ref="U24:V24" si="37">15*E24/25</f>
        <v>15</v>
      </c>
      <c r="V24" s="38">
        <f t="shared" si="37"/>
        <v>15</v>
      </c>
      <c r="W24" s="38">
        <f t="shared" si="11"/>
        <v>12.799999999999999</v>
      </c>
      <c r="X24" s="47">
        <f t="shared" si="12"/>
        <v>13</v>
      </c>
      <c r="Y24" s="28" t="str">
        <f t="shared" si="13"/>
        <v>P</v>
      </c>
      <c r="Z24" s="38">
        <f t="shared" si="14"/>
        <v>-1</v>
      </c>
      <c r="AA24" s="38">
        <v>6</v>
      </c>
      <c r="AB24" s="38">
        <f t="shared" si="15"/>
        <v>19</v>
      </c>
    </row>
    <row r="25" spans="1:28" ht="14.25" customHeight="1">
      <c r="A25" s="7">
        <v>24</v>
      </c>
      <c r="B25" s="8" t="s">
        <v>72</v>
      </c>
      <c r="C25" s="8" t="s">
        <v>73</v>
      </c>
      <c r="D25" s="52">
        <v>20</v>
      </c>
      <c r="E25" s="52">
        <v>25</v>
      </c>
      <c r="F25" s="52">
        <v>25</v>
      </c>
      <c r="G25" s="49">
        <f t="shared" si="0"/>
        <v>70</v>
      </c>
      <c r="H25" s="2">
        <f t="shared" si="1"/>
        <v>10.5</v>
      </c>
      <c r="I25" s="2">
        <v>10</v>
      </c>
      <c r="J25" s="2">
        <v>10</v>
      </c>
      <c r="K25" s="2">
        <v>100</v>
      </c>
      <c r="L25" s="2">
        <f t="shared" si="2"/>
        <v>10</v>
      </c>
      <c r="M25" s="2">
        <f t="shared" si="3"/>
        <v>10</v>
      </c>
      <c r="N25" s="42">
        <f t="shared" si="4"/>
        <v>11</v>
      </c>
      <c r="O25" s="28" t="str">
        <f t="shared" si="5"/>
        <v>P</v>
      </c>
      <c r="P25" s="2">
        <f t="shared" si="6"/>
        <v>20.5</v>
      </c>
      <c r="Q25" s="44">
        <f t="shared" si="7"/>
        <v>21</v>
      </c>
      <c r="R25" s="50">
        <v>25</v>
      </c>
      <c r="S25" s="51">
        <f t="shared" si="8"/>
        <v>46</v>
      </c>
      <c r="T25" s="38">
        <f t="shared" si="9"/>
        <v>6</v>
      </c>
      <c r="U25" s="38">
        <f t="shared" ref="U25:V25" si="38">15*E25/25</f>
        <v>15</v>
      </c>
      <c r="V25" s="38">
        <f t="shared" si="38"/>
        <v>15</v>
      </c>
      <c r="W25" s="38">
        <f t="shared" si="11"/>
        <v>12</v>
      </c>
      <c r="X25" s="47">
        <f t="shared" si="12"/>
        <v>12</v>
      </c>
      <c r="Y25" s="28" t="str">
        <f t="shared" si="13"/>
        <v>P</v>
      </c>
      <c r="Z25" s="38">
        <f t="shared" si="14"/>
        <v>-1</v>
      </c>
      <c r="AA25" s="38">
        <v>6</v>
      </c>
      <c r="AB25" s="38">
        <f t="shared" si="15"/>
        <v>18</v>
      </c>
    </row>
    <row r="26" spans="1:28" ht="14.25" customHeight="1">
      <c r="A26" s="7">
        <v>25</v>
      </c>
      <c r="B26" s="8" t="s">
        <v>74</v>
      </c>
      <c r="C26" s="8" t="s">
        <v>75</v>
      </c>
      <c r="D26" s="52">
        <v>34</v>
      </c>
      <c r="E26" s="52">
        <v>25</v>
      </c>
      <c r="F26" s="52">
        <v>25</v>
      </c>
      <c r="G26" s="49">
        <f t="shared" si="0"/>
        <v>84</v>
      </c>
      <c r="H26" s="2">
        <f t="shared" si="1"/>
        <v>12.6</v>
      </c>
      <c r="I26" s="2">
        <v>10</v>
      </c>
      <c r="J26" s="2">
        <v>10</v>
      </c>
      <c r="K26" s="2">
        <v>100</v>
      </c>
      <c r="L26" s="2">
        <f t="shared" si="2"/>
        <v>10</v>
      </c>
      <c r="M26" s="2">
        <f t="shared" si="3"/>
        <v>10</v>
      </c>
      <c r="N26" s="42">
        <f t="shared" si="4"/>
        <v>13</v>
      </c>
      <c r="O26" s="28" t="str">
        <f t="shared" si="5"/>
        <v>P</v>
      </c>
      <c r="P26" s="2">
        <f t="shared" si="6"/>
        <v>22.6</v>
      </c>
      <c r="Q26" s="44">
        <f t="shared" si="7"/>
        <v>23</v>
      </c>
      <c r="R26" s="50">
        <v>10</v>
      </c>
      <c r="S26" s="51">
        <f t="shared" si="8"/>
        <v>33</v>
      </c>
      <c r="T26" s="38">
        <f t="shared" si="9"/>
        <v>10.199999999999999</v>
      </c>
      <c r="U26" s="38">
        <f t="shared" ref="U26:V26" si="39">15*E26/25</f>
        <v>15</v>
      </c>
      <c r="V26" s="38">
        <f t="shared" si="39"/>
        <v>15</v>
      </c>
      <c r="W26" s="38">
        <f t="shared" si="11"/>
        <v>13.4</v>
      </c>
      <c r="X26" s="47">
        <f t="shared" si="12"/>
        <v>14</v>
      </c>
      <c r="Y26" s="28" t="str">
        <f t="shared" si="13"/>
        <v>P</v>
      </c>
      <c r="Z26" s="38">
        <f t="shared" si="14"/>
        <v>-1</v>
      </c>
      <c r="AA26" s="38">
        <v>6</v>
      </c>
      <c r="AB26" s="38">
        <f t="shared" si="15"/>
        <v>20</v>
      </c>
    </row>
    <row r="27" spans="1:28" ht="14.25" customHeight="1">
      <c r="A27" s="7">
        <v>26</v>
      </c>
      <c r="B27" s="8" t="s">
        <v>76</v>
      </c>
      <c r="C27" s="8" t="s">
        <v>77</v>
      </c>
      <c r="D27" s="52">
        <v>31</v>
      </c>
      <c r="E27" s="52">
        <v>25</v>
      </c>
      <c r="F27" s="52">
        <v>25</v>
      </c>
      <c r="G27" s="49">
        <f t="shared" si="0"/>
        <v>81</v>
      </c>
      <c r="H27" s="2">
        <f t="shared" si="1"/>
        <v>12.15</v>
      </c>
      <c r="I27" s="2">
        <v>10</v>
      </c>
      <c r="J27" s="2">
        <v>10</v>
      </c>
      <c r="K27" s="2">
        <v>100</v>
      </c>
      <c r="L27" s="2">
        <f t="shared" si="2"/>
        <v>10</v>
      </c>
      <c r="M27" s="2">
        <f t="shared" si="3"/>
        <v>10</v>
      </c>
      <c r="N27" s="42">
        <f t="shared" si="4"/>
        <v>13</v>
      </c>
      <c r="O27" s="28" t="str">
        <f t="shared" si="5"/>
        <v>P</v>
      </c>
      <c r="P27" s="2">
        <f t="shared" si="6"/>
        <v>22.15</v>
      </c>
      <c r="Q27" s="44">
        <f t="shared" si="7"/>
        <v>23</v>
      </c>
      <c r="R27" s="50">
        <v>22</v>
      </c>
      <c r="S27" s="51">
        <f t="shared" si="8"/>
        <v>45</v>
      </c>
      <c r="T27" s="38">
        <f t="shared" si="9"/>
        <v>9.3000000000000007</v>
      </c>
      <c r="U27" s="38">
        <f t="shared" ref="U27:V27" si="40">15*E27/25</f>
        <v>15</v>
      </c>
      <c r="V27" s="38">
        <f t="shared" si="40"/>
        <v>15</v>
      </c>
      <c r="W27" s="38">
        <f t="shared" si="11"/>
        <v>13.1</v>
      </c>
      <c r="X27" s="47">
        <f t="shared" si="12"/>
        <v>14</v>
      </c>
      <c r="Y27" s="28" t="str">
        <f t="shared" si="13"/>
        <v>P</v>
      </c>
      <c r="Z27" s="38">
        <f t="shared" si="14"/>
        <v>-1</v>
      </c>
      <c r="AA27" s="38">
        <v>6</v>
      </c>
      <c r="AB27" s="38">
        <f t="shared" si="15"/>
        <v>20</v>
      </c>
    </row>
    <row r="28" spans="1:28" ht="14.25" customHeight="1">
      <c r="A28" s="7">
        <v>27</v>
      </c>
      <c r="B28" s="8" t="s">
        <v>78</v>
      </c>
      <c r="C28" s="8" t="s">
        <v>79</v>
      </c>
      <c r="D28" s="52">
        <v>14</v>
      </c>
      <c r="E28" s="52">
        <v>24</v>
      </c>
      <c r="F28" s="52">
        <v>25</v>
      </c>
      <c r="G28" s="49">
        <f t="shared" si="0"/>
        <v>63</v>
      </c>
      <c r="H28" s="2">
        <f t="shared" si="1"/>
        <v>9.4499999999999993</v>
      </c>
      <c r="I28" s="2">
        <v>10</v>
      </c>
      <c r="J28" s="2">
        <v>10</v>
      </c>
      <c r="K28" s="2">
        <v>100</v>
      </c>
      <c r="L28" s="2">
        <f t="shared" si="2"/>
        <v>10</v>
      </c>
      <c r="M28" s="2">
        <f t="shared" si="3"/>
        <v>10</v>
      </c>
      <c r="N28" s="42">
        <f t="shared" si="4"/>
        <v>10</v>
      </c>
      <c r="O28" s="28" t="str">
        <f t="shared" si="5"/>
        <v>P</v>
      </c>
      <c r="P28" s="2">
        <f t="shared" si="6"/>
        <v>19.45</v>
      </c>
      <c r="Q28" s="44">
        <f t="shared" si="7"/>
        <v>20</v>
      </c>
      <c r="R28" s="50">
        <v>20</v>
      </c>
      <c r="S28" s="51">
        <f t="shared" si="8"/>
        <v>40</v>
      </c>
      <c r="T28" s="38">
        <f t="shared" si="9"/>
        <v>4.2</v>
      </c>
      <c r="U28" s="38">
        <f t="shared" ref="U28:V28" si="41">15*E28/25</f>
        <v>14.4</v>
      </c>
      <c r="V28" s="38">
        <f t="shared" si="41"/>
        <v>15</v>
      </c>
      <c r="W28" s="38">
        <f t="shared" si="11"/>
        <v>11.200000000000001</v>
      </c>
      <c r="X28" s="47">
        <f t="shared" si="12"/>
        <v>12</v>
      </c>
      <c r="Y28" s="28" t="str">
        <f t="shared" si="13"/>
        <v>P</v>
      </c>
      <c r="Z28" s="38">
        <f t="shared" si="14"/>
        <v>-2</v>
      </c>
      <c r="AA28" s="38">
        <v>6</v>
      </c>
      <c r="AB28" s="38">
        <f t="shared" si="15"/>
        <v>18</v>
      </c>
    </row>
    <row r="29" spans="1:28" ht="14.25" customHeight="1">
      <c r="A29" s="7">
        <v>28</v>
      </c>
      <c r="B29" s="8" t="s">
        <v>80</v>
      </c>
      <c r="C29" s="8" t="s">
        <v>81</v>
      </c>
      <c r="D29" s="52">
        <v>19</v>
      </c>
      <c r="E29" s="52">
        <v>23</v>
      </c>
      <c r="F29" s="52">
        <v>25</v>
      </c>
      <c r="G29" s="49">
        <f t="shared" si="0"/>
        <v>67</v>
      </c>
      <c r="H29" s="2">
        <f t="shared" si="1"/>
        <v>10.049999999999999</v>
      </c>
      <c r="I29" s="2">
        <v>10</v>
      </c>
      <c r="J29" s="2">
        <v>10</v>
      </c>
      <c r="K29" s="2">
        <v>100</v>
      </c>
      <c r="L29" s="2">
        <f t="shared" si="2"/>
        <v>10</v>
      </c>
      <c r="M29" s="2">
        <f t="shared" si="3"/>
        <v>10</v>
      </c>
      <c r="N29" s="42">
        <f t="shared" si="4"/>
        <v>11</v>
      </c>
      <c r="O29" s="28" t="str">
        <f t="shared" si="5"/>
        <v>P</v>
      </c>
      <c r="P29" s="2">
        <f t="shared" si="6"/>
        <v>20.049999999999997</v>
      </c>
      <c r="Q29" s="44">
        <f t="shared" si="7"/>
        <v>21</v>
      </c>
      <c r="R29" s="50">
        <v>24</v>
      </c>
      <c r="S29" s="51">
        <f t="shared" si="8"/>
        <v>45</v>
      </c>
      <c r="T29" s="38">
        <f t="shared" si="9"/>
        <v>5.7</v>
      </c>
      <c r="U29" s="38">
        <f t="shared" ref="U29:V29" si="42">15*E29/25</f>
        <v>13.8</v>
      </c>
      <c r="V29" s="38">
        <f t="shared" si="42"/>
        <v>15</v>
      </c>
      <c r="W29" s="38">
        <f t="shared" si="11"/>
        <v>11.5</v>
      </c>
      <c r="X29" s="47">
        <f t="shared" si="12"/>
        <v>12</v>
      </c>
      <c r="Y29" s="28" t="str">
        <f t="shared" si="13"/>
        <v>P</v>
      </c>
      <c r="Z29" s="38">
        <f t="shared" si="14"/>
        <v>-1</v>
      </c>
      <c r="AA29" s="38">
        <v>6</v>
      </c>
      <c r="AB29" s="38">
        <f t="shared" si="15"/>
        <v>18</v>
      </c>
    </row>
    <row r="30" spans="1:28" ht="14.25" customHeight="1">
      <c r="A30" s="7">
        <v>29</v>
      </c>
      <c r="B30" s="8" t="s">
        <v>82</v>
      </c>
      <c r="C30" s="8" t="s">
        <v>83</v>
      </c>
      <c r="D30" s="52">
        <v>18</v>
      </c>
      <c r="E30" s="52">
        <v>10</v>
      </c>
      <c r="F30" s="52">
        <v>4</v>
      </c>
      <c r="G30" s="49">
        <f t="shared" si="0"/>
        <v>32</v>
      </c>
      <c r="H30" s="2">
        <f t="shared" si="1"/>
        <v>4.8</v>
      </c>
      <c r="I30" s="2">
        <v>10</v>
      </c>
      <c r="J30" s="2">
        <v>10</v>
      </c>
      <c r="K30" s="2">
        <v>100</v>
      </c>
      <c r="L30" s="2">
        <f t="shared" si="2"/>
        <v>10</v>
      </c>
      <c r="M30" s="2">
        <f t="shared" si="3"/>
        <v>10</v>
      </c>
      <c r="N30" s="42">
        <f t="shared" si="4"/>
        <v>5</v>
      </c>
      <c r="O30" s="28" t="str">
        <f t="shared" si="5"/>
        <v>F</v>
      </c>
      <c r="P30" s="2">
        <f t="shared" si="6"/>
        <v>14.8</v>
      </c>
      <c r="Q30" s="44">
        <f t="shared" si="7"/>
        <v>15</v>
      </c>
      <c r="R30" s="50">
        <v>19</v>
      </c>
      <c r="S30" s="51">
        <f t="shared" si="8"/>
        <v>34</v>
      </c>
      <c r="T30" s="38">
        <f t="shared" si="9"/>
        <v>5.4</v>
      </c>
      <c r="U30" s="38">
        <f t="shared" ref="U30:V30" si="43">15*E30/25</f>
        <v>6</v>
      </c>
      <c r="V30" s="38">
        <f t="shared" si="43"/>
        <v>2.4</v>
      </c>
      <c r="W30" s="38">
        <f t="shared" si="11"/>
        <v>4.6000000000000005</v>
      </c>
      <c r="X30" s="47">
        <f t="shared" si="12"/>
        <v>5</v>
      </c>
      <c r="Y30" s="28" t="str">
        <f t="shared" si="13"/>
        <v>F</v>
      </c>
      <c r="Z30" s="38">
        <f t="shared" si="14"/>
        <v>0</v>
      </c>
      <c r="AA30" s="38">
        <v>6</v>
      </c>
      <c r="AB30" s="38">
        <f t="shared" si="15"/>
        <v>11</v>
      </c>
    </row>
    <row r="31" spans="1:28" ht="14.25" customHeight="1">
      <c r="A31" s="7">
        <v>30</v>
      </c>
      <c r="B31" s="8" t="s">
        <v>84</v>
      </c>
      <c r="C31" s="8" t="s">
        <v>85</v>
      </c>
      <c r="D31" s="52">
        <v>5</v>
      </c>
      <c r="E31" s="52">
        <v>19</v>
      </c>
      <c r="F31" s="52">
        <v>22</v>
      </c>
      <c r="G31" s="49">
        <f t="shared" si="0"/>
        <v>46</v>
      </c>
      <c r="H31" s="2">
        <f t="shared" si="1"/>
        <v>6.8999999999999995</v>
      </c>
      <c r="I31" s="2">
        <v>10</v>
      </c>
      <c r="J31" s="2">
        <v>10</v>
      </c>
      <c r="K31" s="2">
        <v>100</v>
      </c>
      <c r="L31" s="2">
        <f t="shared" si="2"/>
        <v>10</v>
      </c>
      <c r="M31" s="2">
        <f t="shared" si="3"/>
        <v>10</v>
      </c>
      <c r="N31" s="42">
        <f t="shared" si="4"/>
        <v>7</v>
      </c>
      <c r="O31" s="28" t="str">
        <f t="shared" si="5"/>
        <v>P</v>
      </c>
      <c r="P31" s="2">
        <f t="shared" si="6"/>
        <v>16.899999999999999</v>
      </c>
      <c r="Q31" s="44">
        <f t="shared" si="7"/>
        <v>17</v>
      </c>
      <c r="R31" s="50">
        <v>21</v>
      </c>
      <c r="S31" s="51">
        <f t="shared" si="8"/>
        <v>38</v>
      </c>
      <c r="T31" s="38">
        <f t="shared" si="9"/>
        <v>1.5</v>
      </c>
      <c r="U31" s="38">
        <f t="shared" ref="U31:V31" si="44">15*E31/25</f>
        <v>11.4</v>
      </c>
      <c r="V31" s="38">
        <f t="shared" si="44"/>
        <v>13.2</v>
      </c>
      <c r="W31" s="38">
        <f t="shared" si="11"/>
        <v>8.7000000000000011</v>
      </c>
      <c r="X31" s="47">
        <f t="shared" si="12"/>
        <v>9</v>
      </c>
      <c r="Y31" s="28" t="str">
        <f t="shared" si="13"/>
        <v>P</v>
      </c>
      <c r="Z31" s="38">
        <f t="shared" si="14"/>
        <v>-2</v>
      </c>
      <c r="AA31" s="38">
        <v>6</v>
      </c>
      <c r="AB31" s="38">
        <f t="shared" si="15"/>
        <v>15</v>
      </c>
    </row>
    <row r="32" spans="1:28" ht="14.25" customHeight="1">
      <c r="A32" s="7">
        <v>31</v>
      </c>
      <c r="B32" s="8" t="s">
        <v>86</v>
      </c>
      <c r="C32" s="8" t="s">
        <v>87</v>
      </c>
      <c r="D32" s="52">
        <v>0</v>
      </c>
      <c r="E32" s="52">
        <v>2</v>
      </c>
      <c r="F32" s="52">
        <v>5</v>
      </c>
      <c r="G32" s="49">
        <f t="shared" si="0"/>
        <v>7</v>
      </c>
      <c r="H32" s="2">
        <f t="shared" si="1"/>
        <v>1.05</v>
      </c>
      <c r="I32" s="2">
        <v>10</v>
      </c>
      <c r="J32" s="2">
        <v>10</v>
      </c>
      <c r="K32" s="2">
        <v>100</v>
      </c>
      <c r="L32" s="2">
        <f t="shared" si="2"/>
        <v>10</v>
      </c>
      <c r="M32" s="2">
        <f t="shared" si="3"/>
        <v>10</v>
      </c>
      <c r="N32" s="42">
        <f t="shared" si="4"/>
        <v>2</v>
      </c>
      <c r="O32" s="28" t="str">
        <f t="shared" si="5"/>
        <v>F</v>
      </c>
      <c r="P32" s="2">
        <f t="shared" si="6"/>
        <v>11.05</v>
      </c>
      <c r="Q32" s="44">
        <f t="shared" si="7"/>
        <v>12</v>
      </c>
      <c r="R32" s="50">
        <v>25</v>
      </c>
      <c r="S32" s="51">
        <f t="shared" si="8"/>
        <v>37</v>
      </c>
      <c r="T32" s="38">
        <f t="shared" si="9"/>
        <v>0</v>
      </c>
      <c r="U32" s="38">
        <f t="shared" ref="U32:V32" si="45">15*E32/25</f>
        <v>1.2</v>
      </c>
      <c r="V32" s="38">
        <f t="shared" si="45"/>
        <v>3</v>
      </c>
      <c r="W32" s="38">
        <f t="shared" si="11"/>
        <v>1.4000000000000001</v>
      </c>
      <c r="X32" s="47">
        <f t="shared" si="12"/>
        <v>2</v>
      </c>
      <c r="Y32" s="28" t="str">
        <f t="shared" si="13"/>
        <v>F</v>
      </c>
      <c r="Z32" s="38">
        <f t="shared" si="14"/>
        <v>0</v>
      </c>
      <c r="AA32" s="38">
        <v>6</v>
      </c>
      <c r="AB32" s="38">
        <f t="shared" si="15"/>
        <v>8</v>
      </c>
    </row>
    <row r="33" spans="1:28" ht="14.25" customHeight="1">
      <c r="A33" s="7">
        <v>32</v>
      </c>
      <c r="B33" s="8" t="s">
        <v>88</v>
      </c>
      <c r="C33" s="8" t="s">
        <v>89</v>
      </c>
      <c r="D33" s="52">
        <v>44</v>
      </c>
      <c r="E33" s="52">
        <v>25</v>
      </c>
      <c r="F33" s="52">
        <v>25</v>
      </c>
      <c r="G33" s="49">
        <f t="shared" si="0"/>
        <v>94</v>
      </c>
      <c r="H33" s="2">
        <f t="shared" si="1"/>
        <v>14.1</v>
      </c>
      <c r="I33" s="2">
        <v>10</v>
      </c>
      <c r="J33" s="2">
        <v>10</v>
      </c>
      <c r="K33" s="2">
        <v>100</v>
      </c>
      <c r="L33" s="2">
        <f t="shared" si="2"/>
        <v>10</v>
      </c>
      <c r="M33" s="2">
        <f t="shared" si="3"/>
        <v>10</v>
      </c>
      <c r="N33" s="42">
        <f t="shared" si="4"/>
        <v>15</v>
      </c>
      <c r="O33" s="28" t="str">
        <f t="shared" si="5"/>
        <v>P</v>
      </c>
      <c r="P33" s="2">
        <f t="shared" si="6"/>
        <v>24.1</v>
      </c>
      <c r="Q33" s="44">
        <f t="shared" si="7"/>
        <v>25</v>
      </c>
      <c r="R33" s="50">
        <v>8</v>
      </c>
      <c r="S33" s="51">
        <f t="shared" si="8"/>
        <v>33</v>
      </c>
      <c r="T33" s="38">
        <f t="shared" si="9"/>
        <v>13.2</v>
      </c>
      <c r="U33" s="38">
        <f t="shared" ref="U33:V33" si="46">15*E33/25</f>
        <v>15</v>
      </c>
      <c r="V33" s="38">
        <f t="shared" si="46"/>
        <v>15</v>
      </c>
      <c r="W33" s="38">
        <f t="shared" si="11"/>
        <v>14.4</v>
      </c>
      <c r="X33" s="47">
        <f t="shared" si="12"/>
        <v>15</v>
      </c>
      <c r="Y33" s="28" t="str">
        <f t="shared" si="13"/>
        <v>P</v>
      </c>
      <c r="Z33" s="38">
        <f t="shared" si="14"/>
        <v>0</v>
      </c>
      <c r="AA33" s="38">
        <v>6</v>
      </c>
      <c r="AB33" s="38">
        <f t="shared" si="15"/>
        <v>21</v>
      </c>
    </row>
    <row r="34" spans="1:28" ht="14.25" customHeight="1">
      <c r="A34" s="7">
        <v>33</v>
      </c>
      <c r="B34" s="8" t="s">
        <v>90</v>
      </c>
      <c r="C34" s="8" t="s">
        <v>91</v>
      </c>
      <c r="D34" s="52">
        <v>33</v>
      </c>
      <c r="E34" s="52">
        <v>19</v>
      </c>
      <c r="F34" s="52">
        <v>25</v>
      </c>
      <c r="G34" s="49">
        <f t="shared" si="0"/>
        <v>77</v>
      </c>
      <c r="H34" s="2">
        <f t="shared" si="1"/>
        <v>11.549999999999999</v>
      </c>
      <c r="I34" s="2">
        <v>10</v>
      </c>
      <c r="J34" s="2">
        <v>10</v>
      </c>
      <c r="K34" s="2">
        <v>100</v>
      </c>
      <c r="L34" s="2">
        <f t="shared" si="2"/>
        <v>10</v>
      </c>
      <c r="M34" s="2">
        <f t="shared" si="3"/>
        <v>10</v>
      </c>
      <c r="N34" s="42">
        <f t="shared" si="4"/>
        <v>12</v>
      </c>
      <c r="O34" s="28" t="str">
        <f t="shared" si="5"/>
        <v>P</v>
      </c>
      <c r="P34" s="2">
        <f t="shared" si="6"/>
        <v>21.549999999999997</v>
      </c>
      <c r="Q34" s="44">
        <f t="shared" si="7"/>
        <v>22</v>
      </c>
      <c r="R34" s="50">
        <v>20</v>
      </c>
      <c r="S34" s="51">
        <f t="shared" si="8"/>
        <v>42</v>
      </c>
      <c r="T34" s="38">
        <f t="shared" si="9"/>
        <v>9.9</v>
      </c>
      <c r="U34" s="38">
        <f t="shared" ref="U34:V34" si="47">15*E34/25</f>
        <v>11.4</v>
      </c>
      <c r="V34" s="38">
        <f t="shared" si="47"/>
        <v>15</v>
      </c>
      <c r="W34" s="38">
        <f t="shared" si="11"/>
        <v>12.1</v>
      </c>
      <c r="X34" s="47">
        <f t="shared" si="12"/>
        <v>13</v>
      </c>
      <c r="Y34" s="28" t="str">
        <f t="shared" si="13"/>
        <v>P</v>
      </c>
      <c r="Z34" s="38">
        <f t="shared" si="14"/>
        <v>-1</v>
      </c>
      <c r="AA34" s="38">
        <v>6</v>
      </c>
      <c r="AB34" s="38">
        <f t="shared" si="15"/>
        <v>19</v>
      </c>
    </row>
    <row r="35" spans="1:28" ht="14.25" customHeight="1">
      <c r="A35" s="7">
        <v>34</v>
      </c>
      <c r="B35" s="8" t="s">
        <v>92</v>
      </c>
      <c r="C35" s="8" t="s">
        <v>93</v>
      </c>
      <c r="D35" s="52">
        <v>11</v>
      </c>
      <c r="E35" s="52">
        <v>0</v>
      </c>
      <c r="F35" s="52">
        <v>1</v>
      </c>
      <c r="G35" s="49">
        <f t="shared" si="0"/>
        <v>12</v>
      </c>
      <c r="H35" s="2">
        <f t="shared" si="1"/>
        <v>1.7999999999999998</v>
      </c>
      <c r="I35" s="2">
        <v>10</v>
      </c>
      <c r="J35" s="2">
        <v>10</v>
      </c>
      <c r="K35" s="2">
        <v>100</v>
      </c>
      <c r="L35" s="2">
        <f t="shared" si="2"/>
        <v>10</v>
      </c>
      <c r="M35" s="2">
        <f t="shared" si="3"/>
        <v>10</v>
      </c>
      <c r="N35" s="42">
        <f t="shared" si="4"/>
        <v>2</v>
      </c>
      <c r="O35" s="28" t="str">
        <f t="shared" si="5"/>
        <v>F</v>
      </c>
      <c r="P35" s="2">
        <f t="shared" si="6"/>
        <v>11.8</v>
      </c>
      <c r="Q35" s="44">
        <f t="shared" si="7"/>
        <v>12</v>
      </c>
      <c r="R35" s="50">
        <v>17</v>
      </c>
      <c r="S35" s="51">
        <f t="shared" si="8"/>
        <v>29</v>
      </c>
      <c r="T35" s="38">
        <f t="shared" si="9"/>
        <v>3.3</v>
      </c>
      <c r="U35" s="38">
        <f t="shared" ref="U35:V35" si="48">15*E35/25</f>
        <v>0</v>
      </c>
      <c r="V35" s="38">
        <f t="shared" si="48"/>
        <v>0.6</v>
      </c>
      <c r="W35" s="38">
        <f t="shared" si="11"/>
        <v>1.3</v>
      </c>
      <c r="X35" s="47">
        <f t="shared" si="12"/>
        <v>2</v>
      </c>
      <c r="Y35" s="28" t="str">
        <f t="shared" si="13"/>
        <v>F</v>
      </c>
      <c r="Z35" s="38">
        <f t="shared" si="14"/>
        <v>0</v>
      </c>
      <c r="AA35" s="38">
        <v>6</v>
      </c>
      <c r="AB35" s="38">
        <f t="shared" si="15"/>
        <v>8</v>
      </c>
    </row>
    <row r="36" spans="1:28" ht="14.25" customHeight="1">
      <c r="A36" s="7">
        <v>35</v>
      </c>
      <c r="B36" s="8" t="s">
        <v>94</v>
      </c>
      <c r="C36" s="8" t="s">
        <v>95</v>
      </c>
      <c r="D36" s="52">
        <v>21</v>
      </c>
      <c r="E36" s="52">
        <v>19</v>
      </c>
      <c r="F36" s="52">
        <v>25</v>
      </c>
      <c r="G36" s="49">
        <f t="shared" si="0"/>
        <v>65</v>
      </c>
      <c r="H36" s="2">
        <f t="shared" si="1"/>
        <v>9.75</v>
      </c>
      <c r="I36" s="2">
        <v>10</v>
      </c>
      <c r="J36" s="2">
        <v>10</v>
      </c>
      <c r="K36" s="2">
        <v>100</v>
      </c>
      <c r="L36" s="2">
        <f t="shared" si="2"/>
        <v>10</v>
      </c>
      <c r="M36" s="2">
        <f t="shared" si="3"/>
        <v>10</v>
      </c>
      <c r="N36" s="42">
        <f t="shared" si="4"/>
        <v>10</v>
      </c>
      <c r="O36" s="28" t="str">
        <f t="shared" si="5"/>
        <v>P</v>
      </c>
      <c r="P36" s="2">
        <f t="shared" si="6"/>
        <v>19.75</v>
      </c>
      <c r="Q36" s="44">
        <f t="shared" si="7"/>
        <v>20</v>
      </c>
      <c r="R36" s="50">
        <v>25</v>
      </c>
      <c r="S36" s="51">
        <f t="shared" si="8"/>
        <v>45</v>
      </c>
      <c r="T36" s="38">
        <f t="shared" si="9"/>
        <v>6.3</v>
      </c>
      <c r="U36" s="38">
        <f t="shared" ref="U36:V36" si="49">15*E36/25</f>
        <v>11.4</v>
      </c>
      <c r="V36" s="38">
        <f t="shared" si="49"/>
        <v>15</v>
      </c>
      <c r="W36" s="38">
        <f t="shared" si="11"/>
        <v>10.9</v>
      </c>
      <c r="X36" s="47">
        <f t="shared" si="12"/>
        <v>11</v>
      </c>
      <c r="Y36" s="28" t="str">
        <f t="shared" si="13"/>
        <v>P</v>
      </c>
      <c r="Z36" s="38">
        <f t="shared" si="14"/>
        <v>-1</v>
      </c>
      <c r="AA36" s="38">
        <v>6</v>
      </c>
      <c r="AB36" s="38">
        <f t="shared" si="15"/>
        <v>17</v>
      </c>
    </row>
    <row r="37" spans="1:28" ht="14.25" customHeight="1">
      <c r="A37" s="7">
        <v>36</v>
      </c>
      <c r="B37" s="8" t="s">
        <v>96</v>
      </c>
      <c r="C37" s="8" t="s">
        <v>97</v>
      </c>
      <c r="D37" s="52">
        <v>28</v>
      </c>
      <c r="E37" s="52">
        <v>25</v>
      </c>
      <c r="F37" s="52">
        <v>25</v>
      </c>
      <c r="G37" s="49">
        <f t="shared" si="0"/>
        <v>78</v>
      </c>
      <c r="H37" s="2">
        <f t="shared" si="1"/>
        <v>11.7</v>
      </c>
      <c r="I37" s="2">
        <v>10</v>
      </c>
      <c r="J37" s="2">
        <v>10</v>
      </c>
      <c r="K37" s="2">
        <v>100</v>
      </c>
      <c r="L37" s="2">
        <f t="shared" si="2"/>
        <v>10</v>
      </c>
      <c r="M37" s="2">
        <f t="shared" si="3"/>
        <v>10</v>
      </c>
      <c r="N37" s="42">
        <f t="shared" si="4"/>
        <v>12</v>
      </c>
      <c r="O37" s="28" t="str">
        <f t="shared" si="5"/>
        <v>P</v>
      </c>
      <c r="P37" s="2">
        <f t="shared" si="6"/>
        <v>21.7</v>
      </c>
      <c r="Q37" s="44">
        <f t="shared" si="7"/>
        <v>22</v>
      </c>
      <c r="R37" s="50">
        <v>22</v>
      </c>
      <c r="S37" s="51">
        <f t="shared" si="8"/>
        <v>44</v>
      </c>
      <c r="T37" s="38">
        <f t="shared" si="9"/>
        <v>8.4</v>
      </c>
      <c r="U37" s="38">
        <f t="shared" ref="U37:V37" si="50">15*E37/25</f>
        <v>15</v>
      </c>
      <c r="V37" s="38">
        <f t="shared" si="50"/>
        <v>15</v>
      </c>
      <c r="W37" s="38">
        <f t="shared" si="11"/>
        <v>12.799999999999999</v>
      </c>
      <c r="X37" s="47">
        <f t="shared" si="12"/>
        <v>13</v>
      </c>
      <c r="Y37" s="28" t="str">
        <f t="shared" si="13"/>
        <v>P</v>
      </c>
      <c r="Z37" s="38">
        <f t="shared" si="14"/>
        <v>-1</v>
      </c>
      <c r="AA37" s="38">
        <v>6</v>
      </c>
      <c r="AB37" s="38">
        <f t="shared" si="15"/>
        <v>19</v>
      </c>
    </row>
    <row r="38" spans="1:28" ht="14.25" customHeight="1">
      <c r="A38" s="7">
        <v>37</v>
      </c>
      <c r="B38" s="8" t="s">
        <v>98</v>
      </c>
      <c r="C38" s="8" t="s">
        <v>99</v>
      </c>
      <c r="D38" s="52">
        <v>14</v>
      </c>
      <c r="E38" s="52">
        <v>6</v>
      </c>
      <c r="F38" s="52">
        <v>15</v>
      </c>
      <c r="G38" s="49">
        <f t="shared" si="0"/>
        <v>35</v>
      </c>
      <c r="H38" s="2">
        <f t="shared" si="1"/>
        <v>5.25</v>
      </c>
      <c r="I38" s="2">
        <v>10</v>
      </c>
      <c r="J38" s="2">
        <v>10</v>
      </c>
      <c r="K38" s="2">
        <v>100</v>
      </c>
      <c r="L38" s="2">
        <f t="shared" si="2"/>
        <v>10</v>
      </c>
      <c r="M38" s="2">
        <f t="shared" si="3"/>
        <v>10</v>
      </c>
      <c r="N38" s="42">
        <f t="shared" si="4"/>
        <v>6</v>
      </c>
      <c r="O38" s="28" t="str">
        <f>O39</f>
        <v>P</v>
      </c>
      <c r="P38" s="2">
        <f t="shared" si="6"/>
        <v>15.25</v>
      </c>
      <c r="Q38" s="44">
        <f t="shared" si="7"/>
        <v>16</v>
      </c>
      <c r="R38" s="50">
        <v>22</v>
      </c>
      <c r="S38" s="51">
        <f t="shared" si="8"/>
        <v>38</v>
      </c>
      <c r="T38" s="38">
        <f t="shared" si="9"/>
        <v>4.2</v>
      </c>
      <c r="U38" s="38">
        <f t="shared" ref="U38:V38" si="51">15*E38/25</f>
        <v>3.6</v>
      </c>
      <c r="V38" s="38">
        <f t="shared" si="51"/>
        <v>9</v>
      </c>
      <c r="W38" s="38">
        <f t="shared" si="11"/>
        <v>5.6000000000000005</v>
      </c>
      <c r="X38" s="47">
        <f t="shared" si="12"/>
        <v>6</v>
      </c>
      <c r="Y38" s="28" t="str">
        <f t="shared" si="13"/>
        <v>P</v>
      </c>
      <c r="Z38" s="38">
        <f t="shared" si="14"/>
        <v>0</v>
      </c>
      <c r="AA38" s="38">
        <v>6</v>
      </c>
      <c r="AB38" s="38">
        <f t="shared" si="15"/>
        <v>12</v>
      </c>
    </row>
    <row r="39" spans="1:28" ht="14.25" customHeight="1">
      <c r="A39" s="7">
        <v>38</v>
      </c>
      <c r="B39" s="8" t="s">
        <v>100</v>
      </c>
      <c r="C39" s="8" t="s">
        <v>101</v>
      </c>
      <c r="D39" s="52">
        <v>22</v>
      </c>
      <c r="E39" s="52">
        <v>8</v>
      </c>
      <c r="F39" s="52">
        <v>18</v>
      </c>
      <c r="G39" s="49">
        <f t="shared" si="0"/>
        <v>48</v>
      </c>
      <c r="H39" s="2">
        <f t="shared" si="1"/>
        <v>7.1999999999999993</v>
      </c>
      <c r="I39" s="2">
        <v>10</v>
      </c>
      <c r="J39" s="2">
        <v>10</v>
      </c>
      <c r="K39" s="2">
        <v>100</v>
      </c>
      <c r="L39" s="2">
        <f t="shared" si="2"/>
        <v>10</v>
      </c>
      <c r="M39" s="2">
        <f t="shared" si="3"/>
        <v>10</v>
      </c>
      <c r="N39" s="42">
        <f t="shared" si="4"/>
        <v>8</v>
      </c>
      <c r="O39" s="28" t="str">
        <f t="shared" ref="O39:O66" si="52">IF(H39&gt;5,"P","F")</f>
        <v>P</v>
      </c>
      <c r="P39" s="2">
        <f t="shared" si="6"/>
        <v>17.2</v>
      </c>
      <c r="Q39" s="44">
        <f t="shared" si="7"/>
        <v>18</v>
      </c>
      <c r="R39" s="50">
        <v>24</v>
      </c>
      <c r="S39" s="51">
        <f t="shared" si="8"/>
        <v>42</v>
      </c>
      <c r="T39" s="38">
        <f t="shared" si="9"/>
        <v>6.6</v>
      </c>
      <c r="U39" s="38">
        <f t="shared" ref="U39:V39" si="53">15*E39/25</f>
        <v>4.8</v>
      </c>
      <c r="V39" s="38">
        <f t="shared" si="53"/>
        <v>10.8</v>
      </c>
      <c r="W39" s="38">
        <f t="shared" si="11"/>
        <v>7.3999999999999995</v>
      </c>
      <c r="X39" s="47">
        <f t="shared" si="12"/>
        <v>8</v>
      </c>
      <c r="Y39" s="28" t="str">
        <f t="shared" si="13"/>
        <v>P</v>
      </c>
      <c r="Z39" s="38">
        <f t="shared" si="14"/>
        <v>0</v>
      </c>
      <c r="AA39" s="38">
        <v>6</v>
      </c>
      <c r="AB39" s="38">
        <f t="shared" si="15"/>
        <v>14</v>
      </c>
    </row>
    <row r="40" spans="1:28" ht="14.25" customHeight="1">
      <c r="A40" s="7">
        <v>39</v>
      </c>
      <c r="B40" s="8" t="s">
        <v>102</v>
      </c>
      <c r="C40" s="8" t="s">
        <v>103</v>
      </c>
      <c r="D40" s="52">
        <v>17</v>
      </c>
      <c r="E40" s="52">
        <v>25</v>
      </c>
      <c r="F40" s="52">
        <v>25</v>
      </c>
      <c r="G40" s="49">
        <f t="shared" si="0"/>
        <v>67</v>
      </c>
      <c r="H40" s="2">
        <f t="shared" si="1"/>
        <v>10.049999999999999</v>
      </c>
      <c r="I40" s="2">
        <v>10</v>
      </c>
      <c r="J40" s="2">
        <v>10</v>
      </c>
      <c r="K40" s="2">
        <v>100</v>
      </c>
      <c r="L40" s="2">
        <f t="shared" si="2"/>
        <v>10</v>
      </c>
      <c r="M40" s="2">
        <f t="shared" si="3"/>
        <v>10</v>
      </c>
      <c r="N40" s="42">
        <f t="shared" si="4"/>
        <v>11</v>
      </c>
      <c r="O40" s="28" t="str">
        <f t="shared" si="52"/>
        <v>P</v>
      </c>
      <c r="P40" s="2">
        <f t="shared" si="6"/>
        <v>20.049999999999997</v>
      </c>
      <c r="Q40" s="44">
        <f t="shared" si="7"/>
        <v>21</v>
      </c>
      <c r="R40" s="50">
        <v>10</v>
      </c>
      <c r="S40" s="51">
        <f t="shared" si="8"/>
        <v>31</v>
      </c>
      <c r="T40" s="38">
        <f t="shared" si="9"/>
        <v>5.0999999999999996</v>
      </c>
      <c r="U40" s="38">
        <f t="shared" ref="U40:V40" si="54">15*E40/25</f>
        <v>15</v>
      </c>
      <c r="V40" s="38">
        <f t="shared" si="54"/>
        <v>15</v>
      </c>
      <c r="W40" s="38">
        <f t="shared" si="11"/>
        <v>11.700000000000001</v>
      </c>
      <c r="X40" s="47">
        <f t="shared" si="12"/>
        <v>12</v>
      </c>
      <c r="Y40" s="28" t="str">
        <f t="shared" si="13"/>
        <v>P</v>
      </c>
      <c r="Z40" s="38">
        <f t="shared" si="14"/>
        <v>-1</v>
      </c>
      <c r="AA40" s="38">
        <v>6</v>
      </c>
      <c r="AB40" s="38">
        <f t="shared" si="15"/>
        <v>18</v>
      </c>
    </row>
    <row r="41" spans="1:28" ht="14.25" customHeight="1">
      <c r="A41" s="7">
        <v>40</v>
      </c>
      <c r="B41" s="8" t="s">
        <v>104</v>
      </c>
      <c r="C41" s="8" t="s">
        <v>105</v>
      </c>
      <c r="D41" s="52">
        <v>28</v>
      </c>
      <c r="E41" s="52">
        <v>25</v>
      </c>
      <c r="F41" s="52">
        <v>25</v>
      </c>
      <c r="G41" s="49">
        <f t="shared" si="0"/>
        <v>78</v>
      </c>
      <c r="H41" s="2">
        <f t="shared" si="1"/>
        <v>11.7</v>
      </c>
      <c r="I41" s="2">
        <v>10</v>
      </c>
      <c r="J41" s="2">
        <v>10</v>
      </c>
      <c r="K41" s="2">
        <v>100</v>
      </c>
      <c r="L41" s="2">
        <f t="shared" si="2"/>
        <v>10</v>
      </c>
      <c r="M41" s="2">
        <f t="shared" si="3"/>
        <v>10</v>
      </c>
      <c r="N41" s="42">
        <f t="shared" si="4"/>
        <v>12</v>
      </c>
      <c r="O41" s="28" t="str">
        <f t="shared" si="52"/>
        <v>P</v>
      </c>
      <c r="P41" s="2">
        <f t="shared" si="6"/>
        <v>21.7</v>
      </c>
      <c r="Q41" s="44">
        <f t="shared" si="7"/>
        <v>22</v>
      </c>
      <c r="R41" s="50">
        <v>21</v>
      </c>
      <c r="S41" s="51">
        <f t="shared" si="8"/>
        <v>43</v>
      </c>
      <c r="T41" s="38">
        <f t="shared" si="9"/>
        <v>8.4</v>
      </c>
      <c r="U41" s="38">
        <f t="shared" ref="U41:V41" si="55">15*E41/25</f>
        <v>15</v>
      </c>
      <c r="V41" s="38">
        <f t="shared" si="55"/>
        <v>15</v>
      </c>
      <c r="W41" s="38">
        <f t="shared" si="11"/>
        <v>12.799999999999999</v>
      </c>
      <c r="X41" s="47">
        <f t="shared" si="12"/>
        <v>13</v>
      </c>
      <c r="Y41" s="28" t="str">
        <f t="shared" si="13"/>
        <v>P</v>
      </c>
      <c r="Z41" s="38">
        <f t="shared" si="14"/>
        <v>-1</v>
      </c>
      <c r="AA41" s="38">
        <v>6</v>
      </c>
      <c r="AB41" s="38">
        <f t="shared" si="15"/>
        <v>19</v>
      </c>
    </row>
    <row r="42" spans="1:28" ht="14.25" customHeight="1">
      <c r="A42" s="7">
        <v>41</v>
      </c>
      <c r="B42" s="8" t="s">
        <v>106</v>
      </c>
      <c r="C42" s="8" t="s">
        <v>107</v>
      </c>
      <c r="D42" s="52">
        <v>8</v>
      </c>
      <c r="E42" s="52">
        <v>0</v>
      </c>
      <c r="F42" s="52">
        <v>14</v>
      </c>
      <c r="G42" s="49">
        <f t="shared" si="0"/>
        <v>22</v>
      </c>
      <c r="H42" s="2">
        <f t="shared" si="1"/>
        <v>3.3</v>
      </c>
      <c r="I42" s="2">
        <v>10</v>
      </c>
      <c r="J42" s="2">
        <v>10</v>
      </c>
      <c r="K42" s="2">
        <v>100</v>
      </c>
      <c r="L42" s="2">
        <f t="shared" si="2"/>
        <v>10</v>
      </c>
      <c r="M42" s="2">
        <f t="shared" si="3"/>
        <v>10</v>
      </c>
      <c r="N42" s="42">
        <f t="shared" si="4"/>
        <v>4</v>
      </c>
      <c r="O42" s="28" t="str">
        <f t="shared" si="52"/>
        <v>F</v>
      </c>
      <c r="P42" s="2">
        <f t="shared" si="6"/>
        <v>13.3</v>
      </c>
      <c r="Q42" s="44">
        <f t="shared" si="7"/>
        <v>14</v>
      </c>
      <c r="R42" s="50">
        <v>21</v>
      </c>
      <c r="S42" s="51">
        <f t="shared" si="8"/>
        <v>35</v>
      </c>
      <c r="T42" s="38">
        <f t="shared" si="9"/>
        <v>2.4</v>
      </c>
      <c r="U42" s="38">
        <f t="shared" ref="U42:V42" si="56">15*E42/25</f>
        <v>0</v>
      </c>
      <c r="V42" s="38">
        <f t="shared" si="56"/>
        <v>8.4</v>
      </c>
      <c r="W42" s="38">
        <f t="shared" si="11"/>
        <v>3.6</v>
      </c>
      <c r="X42" s="47">
        <f t="shared" si="12"/>
        <v>4</v>
      </c>
      <c r="Y42" s="28" t="str">
        <f t="shared" si="13"/>
        <v>F</v>
      </c>
      <c r="Z42" s="38">
        <f t="shared" si="14"/>
        <v>0</v>
      </c>
      <c r="AA42" s="38">
        <v>6</v>
      </c>
      <c r="AB42" s="38">
        <f t="shared" si="15"/>
        <v>10</v>
      </c>
    </row>
    <row r="43" spans="1:28" ht="14.25" customHeight="1">
      <c r="A43" s="7">
        <v>42</v>
      </c>
      <c r="B43" s="8" t="s">
        <v>108</v>
      </c>
      <c r="C43" s="8" t="s">
        <v>109</v>
      </c>
      <c r="D43" s="52">
        <v>34</v>
      </c>
      <c r="E43" s="52">
        <v>24</v>
      </c>
      <c r="F43" s="52">
        <v>25</v>
      </c>
      <c r="G43" s="49">
        <f t="shared" si="0"/>
        <v>83</v>
      </c>
      <c r="H43" s="2">
        <f t="shared" si="1"/>
        <v>12.45</v>
      </c>
      <c r="I43" s="2">
        <v>10</v>
      </c>
      <c r="J43" s="2">
        <v>10</v>
      </c>
      <c r="K43" s="2">
        <v>100</v>
      </c>
      <c r="L43" s="2">
        <f t="shared" si="2"/>
        <v>10</v>
      </c>
      <c r="M43" s="2">
        <f t="shared" si="3"/>
        <v>10</v>
      </c>
      <c r="N43" s="42">
        <f t="shared" si="4"/>
        <v>13</v>
      </c>
      <c r="O43" s="28" t="str">
        <f t="shared" si="52"/>
        <v>P</v>
      </c>
      <c r="P43" s="2">
        <f t="shared" si="6"/>
        <v>22.45</v>
      </c>
      <c r="Q43" s="44">
        <f t="shared" si="7"/>
        <v>23</v>
      </c>
      <c r="R43" s="50">
        <v>25</v>
      </c>
      <c r="S43" s="51">
        <f t="shared" si="8"/>
        <v>48</v>
      </c>
      <c r="T43" s="38">
        <f t="shared" si="9"/>
        <v>10.199999999999999</v>
      </c>
      <c r="U43" s="38">
        <f t="shared" ref="U43:V43" si="57">15*E43/25</f>
        <v>14.4</v>
      </c>
      <c r="V43" s="38">
        <f t="shared" si="57"/>
        <v>15</v>
      </c>
      <c r="W43" s="38">
        <f t="shared" si="11"/>
        <v>13.200000000000001</v>
      </c>
      <c r="X43" s="47">
        <f t="shared" si="12"/>
        <v>14</v>
      </c>
      <c r="Y43" s="28" t="str">
        <f t="shared" si="13"/>
        <v>P</v>
      </c>
      <c r="Z43" s="38">
        <f t="shared" si="14"/>
        <v>-1</v>
      </c>
      <c r="AA43" s="38">
        <v>6</v>
      </c>
      <c r="AB43" s="38">
        <f t="shared" si="15"/>
        <v>20</v>
      </c>
    </row>
    <row r="44" spans="1:28" ht="14.25" customHeight="1">
      <c r="A44" s="7">
        <v>43</v>
      </c>
      <c r="B44" s="8" t="s">
        <v>110</v>
      </c>
      <c r="C44" s="8" t="s">
        <v>111</v>
      </c>
      <c r="D44" s="52">
        <v>37</v>
      </c>
      <c r="E44" s="52">
        <v>25</v>
      </c>
      <c r="F44" s="52">
        <v>25</v>
      </c>
      <c r="G44" s="49">
        <f t="shared" si="0"/>
        <v>87</v>
      </c>
      <c r="H44" s="2">
        <f t="shared" si="1"/>
        <v>13.049999999999999</v>
      </c>
      <c r="I44" s="2">
        <v>10</v>
      </c>
      <c r="J44" s="2">
        <v>10</v>
      </c>
      <c r="K44" s="2">
        <v>100</v>
      </c>
      <c r="L44" s="2">
        <f t="shared" si="2"/>
        <v>10</v>
      </c>
      <c r="M44" s="2">
        <f t="shared" si="3"/>
        <v>10</v>
      </c>
      <c r="N44" s="42">
        <f t="shared" si="4"/>
        <v>14</v>
      </c>
      <c r="O44" s="28" t="str">
        <f t="shared" si="52"/>
        <v>P</v>
      </c>
      <c r="P44" s="2">
        <f t="shared" si="6"/>
        <v>23.049999999999997</v>
      </c>
      <c r="Q44" s="44">
        <f t="shared" si="7"/>
        <v>24</v>
      </c>
      <c r="R44" s="50">
        <v>25</v>
      </c>
      <c r="S44" s="51">
        <f t="shared" si="8"/>
        <v>49</v>
      </c>
      <c r="T44" s="38">
        <f t="shared" si="9"/>
        <v>11.1</v>
      </c>
      <c r="U44" s="38">
        <f t="shared" ref="U44:V44" si="58">15*E44/25</f>
        <v>15</v>
      </c>
      <c r="V44" s="38">
        <f t="shared" si="58"/>
        <v>15</v>
      </c>
      <c r="W44" s="38">
        <f t="shared" si="11"/>
        <v>13.700000000000001</v>
      </c>
      <c r="X44" s="47">
        <f t="shared" si="12"/>
        <v>14</v>
      </c>
      <c r="Y44" s="28" t="str">
        <f t="shared" si="13"/>
        <v>P</v>
      </c>
      <c r="Z44" s="38">
        <f t="shared" si="14"/>
        <v>0</v>
      </c>
      <c r="AA44" s="38">
        <v>6</v>
      </c>
      <c r="AB44" s="38">
        <f t="shared" si="15"/>
        <v>20</v>
      </c>
    </row>
    <row r="45" spans="1:28" ht="14.25" customHeight="1">
      <c r="A45" s="7">
        <v>44</v>
      </c>
      <c r="B45" s="8" t="s">
        <v>112</v>
      </c>
      <c r="C45" s="8" t="s">
        <v>113</v>
      </c>
      <c r="D45" s="52">
        <v>29</v>
      </c>
      <c r="E45" s="52">
        <v>25</v>
      </c>
      <c r="F45" s="52">
        <v>25</v>
      </c>
      <c r="G45" s="49">
        <f t="shared" si="0"/>
        <v>79</v>
      </c>
      <c r="H45" s="2">
        <f t="shared" si="1"/>
        <v>11.85</v>
      </c>
      <c r="I45" s="2">
        <v>10</v>
      </c>
      <c r="J45" s="2">
        <v>10</v>
      </c>
      <c r="K45" s="2">
        <v>100</v>
      </c>
      <c r="L45" s="2">
        <f t="shared" si="2"/>
        <v>10</v>
      </c>
      <c r="M45" s="2">
        <f t="shared" si="3"/>
        <v>10</v>
      </c>
      <c r="N45" s="42">
        <f t="shared" si="4"/>
        <v>12</v>
      </c>
      <c r="O45" s="28" t="str">
        <f t="shared" si="52"/>
        <v>P</v>
      </c>
      <c r="P45" s="2">
        <f t="shared" si="6"/>
        <v>21.85</v>
      </c>
      <c r="Q45" s="44">
        <f t="shared" si="7"/>
        <v>22</v>
      </c>
      <c r="R45" s="50">
        <v>25</v>
      </c>
      <c r="S45" s="51">
        <f t="shared" si="8"/>
        <v>47</v>
      </c>
      <c r="T45" s="38">
        <f t="shared" si="9"/>
        <v>8.6999999999999993</v>
      </c>
      <c r="U45" s="38">
        <f t="shared" ref="U45:V45" si="59">15*E45/25</f>
        <v>15</v>
      </c>
      <c r="V45" s="38">
        <f t="shared" si="59"/>
        <v>15</v>
      </c>
      <c r="W45" s="38">
        <f t="shared" si="11"/>
        <v>12.9</v>
      </c>
      <c r="X45" s="47">
        <f t="shared" si="12"/>
        <v>13</v>
      </c>
      <c r="Y45" s="28" t="str">
        <f t="shared" si="13"/>
        <v>P</v>
      </c>
      <c r="Z45" s="38">
        <f t="shared" si="14"/>
        <v>-1</v>
      </c>
      <c r="AA45" s="38">
        <v>6</v>
      </c>
      <c r="AB45" s="38">
        <f t="shared" si="15"/>
        <v>19</v>
      </c>
    </row>
    <row r="46" spans="1:28" ht="14.25" customHeight="1">
      <c r="A46" s="7">
        <v>45</v>
      </c>
      <c r="B46" s="8" t="s">
        <v>114</v>
      </c>
      <c r="C46" s="8" t="s">
        <v>115</v>
      </c>
      <c r="D46" s="52">
        <v>16</v>
      </c>
      <c r="E46" s="52">
        <v>23</v>
      </c>
      <c r="F46" s="52">
        <v>25</v>
      </c>
      <c r="G46" s="49">
        <f t="shared" si="0"/>
        <v>64</v>
      </c>
      <c r="H46" s="2">
        <f t="shared" si="1"/>
        <v>9.6</v>
      </c>
      <c r="I46" s="2">
        <v>10</v>
      </c>
      <c r="J46" s="2">
        <v>10</v>
      </c>
      <c r="K46" s="2">
        <v>100</v>
      </c>
      <c r="L46" s="2">
        <f t="shared" si="2"/>
        <v>10</v>
      </c>
      <c r="M46" s="2">
        <f t="shared" si="3"/>
        <v>10</v>
      </c>
      <c r="N46" s="42">
        <f t="shared" si="4"/>
        <v>10</v>
      </c>
      <c r="O46" s="28" t="str">
        <f t="shared" si="52"/>
        <v>P</v>
      </c>
      <c r="P46" s="2">
        <f t="shared" si="6"/>
        <v>19.600000000000001</v>
      </c>
      <c r="Q46" s="44">
        <f t="shared" si="7"/>
        <v>20</v>
      </c>
      <c r="R46" s="50">
        <v>23</v>
      </c>
      <c r="S46" s="51">
        <f t="shared" si="8"/>
        <v>43</v>
      </c>
      <c r="T46" s="38">
        <f t="shared" si="9"/>
        <v>4.8</v>
      </c>
      <c r="U46" s="38">
        <f t="shared" ref="U46:V46" si="60">15*E46/25</f>
        <v>13.8</v>
      </c>
      <c r="V46" s="38">
        <f t="shared" si="60"/>
        <v>15</v>
      </c>
      <c r="W46" s="38">
        <f t="shared" si="11"/>
        <v>11.200000000000001</v>
      </c>
      <c r="X46" s="47">
        <f t="shared" si="12"/>
        <v>12</v>
      </c>
      <c r="Y46" s="28" t="str">
        <f t="shared" si="13"/>
        <v>P</v>
      </c>
      <c r="Z46" s="38">
        <f t="shared" si="14"/>
        <v>-2</v>
      </c>
      <c r="AA46" s="38">
        <v>6</v>
      </c>
      <c r="AB46" s="38">
        <f t="shared" si="15"/>
        <v>18</v>
      </c>
    </row>
    <row r="47" spans="1:28" ht="14.25" customHeight="1">
      <c r="A47" s="7">
        <v>46</v>
      </c>
      <c r="B47" s="8" t="s">
        <v>116</v>
      </c>
      <c r="C47" s="8" t="s">
        <v>117</v>
      </c>
      <c r="D47" s="52">
        <v>24</v>
      </c>
      <c r="E47" s="52">
        <v>17</v>
      </c>
      <c r="F47" s="52">
        <v>18</v>
      </c>
      <c r="G47" s="49">
        <f t="shared" si="0"/>
        <v>59</v>
      </c>
      <c r="H47" s="2">
        <f t="shared" si="1"/>
        <v>8.85</v>
      </c>
      <c r="I47" s="2">
        <v>10</v>
      </c>
      <c r="J47" s="2">
        <v>10</v>
      </c>
      <c r="K47" s="2">
        <v>100</v>
      </c>
      <c r="L47" s="2">
        <f t="shared" si="2"/>
        <v>10</v>
      </c>
      <c r="M47" s="2">
        <f t="shared" si="3"/>
        <v>10</v>
      </c>
      <c r="N47" s="42">
        <f t="shared" si="4"/>
        <v>9</v>
      </c>
      <c r="O47" s="28" t="str">
        <f t="shared" si="52"/>
        <v>P</v>
      </c>
      <c r="P47" s="2">
        <f t="shared" si="6"/>
        <v>18.850000000000001</v>
      </c>
      <c r="Q47" s="44">
        <f t="shared" si="7"/>
        <v>19</v>
      </c>
      <c r="R47" s="50">
        <v>9</v>
      </c>
      <c r="S47" s="51">
        <f t="shared" si="8"/>
        <v>28</v>
      </c>
      <c r="T47" s="38">
        <f t="shared" si="9"/>
        <v>7.2</v>
      </c>
      <c r="U47" s="38">
        <f t="shared" ref="U47:V47" si="61">15*E47/25</f>
        <v>10.199999999999999</v>
      </c>
      <c r="V47" s="38">
        <f t="shared" si="61"/>
        <v>10.8</v>
      </c>
      <c r="W47" s="38">
        <f t="shared" si="11"/>
        <v>9.4</v>
      </c>
      <c r="X47" s="47">
        <f t="shared" si="12"/>
        <v>10</v>
      </c>
      <c r="Y47" s="28" t="str">
        <f t="shared" si="13"/>
        <v>P</v>
      </c>
      <c r="Z47" s="38">
        <f t="shared" si="14"/>
        <v>-1</v>
      </c>
      <c r="AA47" s="38">
        <v>6</v>
      </c>
      <c r="AB47" s="38">
        <f t="shared" si="15"/>
        <v>16</v>
      </c>
    </row>
    <row r="48" spans="1:28" ht="14.25" customHeight="1">
      <c r="A48" s="7">
        <v>47</v>
      </c>
      <c r="B48" s="8" t="s">
        <v>118</v>
      </c>
      <c r="C48" s="8" t="s">
        <v>119</v>
      </c>
      <c r="D48" s="52">
        <v>18</v>
      </c>
      <c r="E48" s="52">
        <v>22</v>
      </c>
      <c r="F48" s="52">
        <v>25</v>
      </c>
      <c r="G48" s="49">
        <f t="shared" si="0"/>
        <v>65</v>
      </c>
      <c r="H48" s="2">
        <f t="shared" si="1"/>
        <v>9.75</v>
      </c>
      <c r="I48" s="2">
        <v>10</v>
      </c>
      <c r="J48" s="2">
        <v>10</v>
      </c>
      <c r="K48" s="2">
        <v>100</v>
      </c>
      <c r="L48" s="2">
        <f t="shared" si="2"/>
        <v>10</v>
      </c>
      <c r="M48" s="2">
        <f t="shared" si="3"/>
        <v>10</v>
      </c>
      <c r="N48" s="42">
        <f t="shared" si="4"/>
        <v>10</v>
      </c>
      <c r="O48" s="28" t="str">
        <f t="shared" si="52"/>
        <v>P</v>
      </c>
      <c r="P48" s="2">
        <f t="shared" si="6"/>
        <v>19.75</v>
      </c>
      <c r="Q48" s="44">
        <f t="shared" si="7"/>
        <v>20</v>
      </c>
      <c r="R48" s="50">
        <v>18</v>
      </c>
      <c r="S48" s="51">
        <f t="shared" si="8"/>
        <v>38</v>
      </c>
      <c r="T48" s="38">
        <f t="shared" si="9"/>
        <v>5.4</v>
      </c>
      <c r="U48" s="38">
        <f t="shared" ref="U48:V48" si="62">15*E48/25</f>
        <v>13.2</v>
      </c>
      <c r="V48" s="38">
        <f t="shared" si="62"/>
        <v>15</v>
      </c>
      <c r="W48" s="38">
        <f t="shared" si="11"/>
        <v>11.200000000000001</v>
      </c>
      <c r="X48" s="47">
        <f t="shared" si="12"/>
        <v>12</v>
      </c>
      <c r="Y48" s="28" t="str">
        <f t="shared" si="13"/>
        <v>P</v>
      </c>
      <c r="Z48" s="38">
        <f t="shared" si="14"/>
        <v>-2</v>
      </c>
      <c r="AA48" s="38">
        <v>6</v>
      </c>
      <c r="AB48" s="38">
        <f t="shared" si="15"/>
        <v>18</v>
      </c>
    </row>
    <row r="49" spans="1:28" ht="14.25" customHeight="1">
      <c r="A49" s="7">
        <v>48</v>
      </c>
      <c r="B49" s="8" t="s">
        <v>120</v>
      </c>
      <c r="C49" s="8" t="s">
        <v>121</v>
      </c>
      <c r="D49" s="52">
        <v>29</v>
      </c>
      <c r="E49" s="52">
        <v>10</v>
      </c>
      <c r="F49" s="52">
        <v>17</v>
      </c>
      <c r="G49" s="49">
        <f t="shared" si="0"/>
        <v>56</v>
      </c>
      <c r="H49" s="2">
        <f t="shared" si="1"/>
        <v>8.4</v>
      </c>
      <c r="I49" s="2">
        <v>10</v>
      </c>
      <c r="J49" s="2">
        <v>10</v>
      </c>
      <c r="K49" s="2">
        <v>100</v>
      </c>
      <c r="L49" s="2">
        <f t="shared" si="2"/>
        <v>10</v>
      </c>
      <c r="M49" s="2">
        <f t="shared" si="3"/>
        <v>10</v>
      </c>
      <c r="N49" s="42">
        <f t="shared" si="4"/>
        <v>9</v>
      </c>
      <c r="O49" s="28" t="str">
        <f t="shared" si="52"/>
        <v>P</v>
      </c>
      <c r="P49" s="2">
        <f t="shared" si="6"/>
        <v>18.399999999999999</v>
      </c>
      <c r="Q49" s="44">
        <f t="shared" si="7"/>
        <v>19</v>
      </c>
      <c r="R49" s="50">
        <v>21</v>
      </c>
      <c r="S49" s="51">
        <f t="shared" si="8"/>
        <v>40</v>
      </c>
      <c r="T49" s="38">
        <f t="shared" si="9"/>
        <v>8.6999999999999993</v>
      </c>
      <c r="U49" s="38">
        <f t="shared" ref="U49:V49" si="63">15*E49/25</f>
        <v>6</v>
      </c>
      <c r="V49" s="38">
        <f t="shared" si="63"/>
        <v>10.199999999999999</v>
      </c>
      <c r="W49" s="38">
        <f t="shared" si="11"/>
        <v>8.2999999999999989</v>
      </c>
      <c r="X49" s="47">
        <f t="shared" si="12"/>
        <v>9</v>
      </c>
      <c r="Y49" s="28" t="str">
        <f t="shared" si="13"/>
        <v>P</v>
      </c>
      <c r="Z49" s="38">
        <f t="shared" si="14"/>
        <v>0</v>
      </c>
      <c r="AA49" s="38">
        <v>6</v>
      </c>
      <c r="AB49" s="38">
        <f t="shared" si="15"/>
        <v>15</v>
      </c>
    </row>
    <row r="50" spans="1:28" ht="14.25" customHeight="1">
      <c r="A50" s="7">
        <v>49</v>
      </c>
      <c r="B50" s="8" t="s">
        <v>122</v>
      </c>
      <c r="C50" s="8" t="s">
        <v>123</v>
      </c>
      <c r="D50" s="52">
        <v>34</v>
      </c>
      <c r="E50" s="52">
        <v>19</v>
      </c>
      <c r="F50" s="52">
        <v>25</v>
      </c>
      <c r="G50" s="49">
        <f t="shared" si="0"/>
        <v>78</v>
      </c>
      <c r="H50" s="2">
        <f t="shared" si="1"/>
        <v>11.7</v>
      </c>
      <c r="I50" s="2">
        <v>10</v>
      </c>
      <c r="J50" s="2">
        <v>10</v>
      </c>
      <c r="K50" s="2">
        <v>100</v>
      </c>
      <c r="L50" s="2">
        <f t="shared" si="2"/>
        <v>10</v>
      </c>
      <c r="M50" s="2">
        <f t="shared" si="3"/>
        <v>10</v>
      </c>
      <c r="N50" s="42">
        <f t="shared" si="4"/>
        <v>12</v>
      </c>
      <c r="O50" s="28" t="str">
        <f t="shared" si="52"/>
        <v>P</v>
      </c>
      <c r="P50" s="2">
        <f t="shared" si="6"/>
        <v>21.7</v>
      </c>
      <c r="Q50" s="44">
        <f t="shared" si="7"/>
        <v>22</v>
      </c>
      <c r="R50" s="50">
        <v>25</v>
      </c>
      <c r="S50" s="51">
        <f t="shared" si="8"/>
        <v>47</v>
      </c>
      <c r="T50" s="38">
        <f t="shared" si="9"/>
        <v>10.199999999999999</v>
      </c>
      <c r="U50" s="38">
        <f t="shared" ref="U50:V50" si="64">15*E50/25</f>
        <v>11.4</v>
      </c>
      <c r="V50" s="38">
        <f t="shared" si="64"/>
        <v>15</v>
      </c>
      <c r="W50" s="38">
        <f t="shared" si="11"/>
        <v>12.200000000000001</v>
      </c>
      <c r="X50" s="47">
        <f t="shared" si="12"/>
        <v>13</v>
      </c>
      <c r="Y50" s="28" t="str">
        <f t="shared" si="13"/>
        <v>P</v>
      </c>
      <c r="Z50" s="38">
        <f t="shared" si="14"/>
        <v>-1</v>
      </c>
      <c r="AA50" s="38">
        <v>6</v>
      </c>
      <c r="AB50" s="38">
        <f t="shared" si="15"/>
        <v>19</v>
      </c>
    </row>
    <row r="51" spans="1:28" ht="14.25" customHeight="1">
      <c r="A51" s="7">
        <v>50</v>
      </c>
      <c r="B51" s="8" t="s">
        <v>124</v>
      </c>
      <c r="C51" s="8" t="s">
        <v>125</v>
      </c>
      <c r="D51" s="52">
        <v>40</v>
      </c>
      <c r="E51" s="52">
        <v>25</v>
      </c>
      <c r="F51" s="52">
        <v>24</v>
      </c>
      <c r="G51" s="49">
        <f t="shared" si="0"/>
        <v>89</v>
      </c>
      <c r="H51" s="2">
        <f t="shared" si="1"/>
        <v>13.35</v>
      </c>
      <c r="I51" s="2">
        <v>10</v>
      </c>
      <c r="J51" s="2">
        <v>10</v>
      </c>
      <c r="K51" s="2">
        <v>100</v>
      </c>
      <c r="L51" s="2">
        <f t="shared" si="2"/>
        <v>10</v>
      </c>
      <c r="M51" s="2">
        <f t="shared" si="3"/>
        <v>10</v>
      </c>
      <c r="N51" s="42">
        <f t="shared" si="4"/>
        <v>14</v>
      </c>
      <c r="O51" s="28" t="str">
        <f t="shared" si="52"/>
        <v>P</v>
      </c>
      <c r="P51" s="2">
        <f t="shared" si="6"/>
        <v>23.35</v>
      </c>
      <c r="Q51" s="44">
        <f t="shared" si="7"/>
        <v>24</v>
      </c>
      <c r="R51" s="50">
        <v>17</v>
      </c>
      <c r="S51" s="51">
        <f t="shared" si="8"/>
        <v>41</v>
      </c>
      <c r="T51" s="38">
        <f t="shared" si="9"/>
        <v>12</v>
      </c>
      <c r="U51" s="38">
        <f t="shared" ref="U51:V51" si="65">15*E51/25</f>
        <v>15</v>
      </c>
      <c r="V51" s="38">
        <f t="shared" si="65"/>
        <v>14.4</v>
      </c>
      <c r="W51" s="38">
        <f t="shared" si="11"/>
        <v>13.799999999999999</v>
      </c>
      <c r="X51" s="47">
        <f t="shared" si="12"/>
        <v>14</v>
      </c>
      <c r="Y51" s="28" t="str">
        <f t="shared" si="13"/>
        <v>P</v>
      </c>
      <c r="Z51" s="38">
        <f t="shared" si="14"/>
        <v>0</v>
      </c>
      <c r="AA51" s="38">
        <v>6</v>
      </c>
      <c r="AB51" s="38">
        <f t="shared" si="15"/>
        <v>20</v>
      </c>
    </row>
    <row r="52" spans="1:28" ht="14.25" customHeight="1">
      <c r="A52" s="7">
        <v>51</v>
      </c>
      <c r="B52" s="8" t="s">
        <v>126</v>
      </c>
      <c r="C52" s="8" t="s">
        <v>127</v>
      </c>
      <c r="D52" s="52">
        <v>5</v>
      </c>
      <c r="E52" s="52">
        <v>11</v>
      </c>
      <c r="F52" s="52">
        <v>10</v>
      </c>
      <c r="G52" s="49">
        <f t="shared" si="0"/>
        <v>26</v>
      </c>
      <c r="H52" s="2">
        <f t="shared" si="1"/>
        <v>3.9</v>
      </c>
      <c r="I52" s="2">
        <v>10</v>
      </c>
      <c r="J52" s="2">
        <v>10</v>
      </c>
      <c r="K52" s="2">
        <v>100</v>
      </c>
      <c r="L52" s="2">
        <f t="shared" si="2"/>
        <v>10</v>
      </c>
      <c r="M52" s="2">
        <f t="shared" si="3"/>
        <v>10</v>
      </c>
      <c r="N52" s="42">
        <f t="shared" si="4"/>
        <v>4</v>
      </c>
      <c r="O52" s="28" t="str">
        <f t="shared" si="52"/>
        <v>F</v>
      </c>
      <c r="P52" s="2">
        <f t="shared" si="6"/>
        <v>13.9</v>
      </c>
      <c r="Q52" s="44">
        <f t="shared" si="7"/>
        <v>14</v>
      </c>
      <c r="R52" s="50">
        <v>8</v>
      </c>
      <c r="S52" s="51">
        <f t="shared" si="8"/>
        <v>22</v>
      </c>
      <c r="T52" s="38">
        <f t="shared" si="9"/>
        <v>1.5</v>
      </c>
      <c r="U52" s="38">
        <f t="shared" ref="U52:V52" si="66">15*E52/25</f>
        <v>6.6</v>
      </c>
      <c r="V52" s="38">
        <f t="shared" si="66"/>
        <v>6</v>
      </c>
      <c r="W52" s="38">
        <f t="shared" si="11"/>
        <v>4.7</v>
      </c>
      <c r="X52" s="47">
        <f t="shared" si="12"/>
        <v>5</v>
      </c>
      <c r="Y52" s="28" t="str">
        <f t="shared" si="13"/>
        <v>F</v>
      </c>
      <c r="Z52" s="38">
        <f t="shared" si="14"/>
        <v>-1</v>
      </c>
      <c r="AA52" s="38">
        <v>6</v>
      </c>
      <c r="AB52" s="38">
        <f t="shared" si="15"/>
        <v>11</v>
      </c>
    </row>
    <row r="53" spans="1:28" ht="14.25" customHeight="1">
      <c r="A53" s="7">
        <v>52</v>
      </c>
      <c r="B53" s="8" t="s">
        <v>128</v>
      </c>
      <c r="C53" s="8" t="s">
        <v>129</v>
      </c>
      <c r="D53" s="52">
        <v>4</v>
      </c>
      <c r="E53" s="52">
        <v>20</v>
      </c>
      <c r="F53" s="52">
        <v>11</v>
      </c>
      <c r="G53" s="49">
        <f t="shared" si="0"/>
        <v>35</v>
      </c>
      <c r="H53" s="2">
        <f t="shared" si="1"/>
        <v>5.25</v>
      </c>
      <c r="I53" s="2">
        <v>10</v>
      </c>
      <c r="J53" s="2">
        <v>10</v>
      </c>
      <c r="K53" s="2">
        <v>100</v>
      </c>
      <c r="L53" s="2">
        <f t="shared" si="2"/>
        <v>10</v>
      </c>
      <c r="M53" s="2">
        <f t="shared" si="3"/>
        <v>10</v>
      </c>
      <c r="N53" s="42">
        <f t="shared" si="4"/>
        <v>6</v>
      </c>
      <c r="O53" s="28" t="str">
        <f t="shared" si="52"/>
        <v>P</v>
      </c>
      <c r="P53" s="2">
        <f t="shared" si="6"/>
        <v>15.25</v>
      </c>
      <c r="Q53" s="44">
        <f t="shared" si="7"/>
        <v>16</v>
      </c>
      <c r="R53" s="50">
        <v>24</v>
      </c>
      <c r="S53" s="51">
        <f t="shared" si="8"/>
        <v>40</v>
      </c>
      <c r="T53" s="38">
        <f t="shared" si="9"/>
        <v>1.2</v>
      </c>
      <c r="U53" s="38">
        <f t="shared" ref="U53:V53" si="67">15*E53/25</f>
        <v>12</v>
      </c>
      <c r="V53" s="38">
        <f t="shared" si="67"/>
        <v>6.6</v>
      </c>
      <c r="W53" s="38">
        <f t="shared" si="11"/>
        <v>6.5999999999999988</v>
      </c>
      <c r="X53" s="47">
        <f t="shared" si="12"/>
        <v>7</v>
      </c>
      <c r="Y53" s="28" t="str">
        <f t="shared" si="13"/>
        <v>P</v>
      </c>
      <c r="Z53" s="38">
        <f t="shared" si="14"/>
        <v>-1</v>
      </c>
      <c r="AA53" s="38">
        <v>6</v>
      </c>
      <c r="AB53" s="38">
        <f t="shared" si="15"/>
        <v>13</v>
      </c>
    </row>
    <row r="54" spans="1:28" ht="14.25" customHeight="1">
      <c r="A54" s="7">
        <v>53</v>
      </c>
      <c r="B54" s="8" t="s">
        <v>130</v>
      </c>
      <c r="C54" s="8" t="s">
        <v>131</v>
      </c>
      <c r="D54" s="52">
        <v>21</v>
      </c>
      <c r="E54" s="52">
        <v>22</v>
      </c>
      <c r="F54" s="52">
        <v>15</v>
      </c>
      <c r="G54" s="49">
        <f t="shared" si="0"/>
        <v>58</v>
      </c>
      <c r="H54" s="2">
        <f t="shared" si="1"/>
        <v>8.6999999999999993</v>
      </c>
      <c r="I54" s="2">
        <v>10</v>
      </c>
      <c r="J54" s="2">
        <v>10</v>
      </c>
      <c r="K54" s="2">
        <v>100</v>
      </c>
      <c r="L54" s="2">
        <f t="shared" si="2"/>
        <v>10</v>
      </c>
      <c r="M54" s="2">
        <f t="shared" si="3"/>
        <v>10</v>
      </c>
      <c r="N54" s="42">
        <f t="shared" si="4"/>
        <v>9</v>
      </c>
      <c r="O54" s="28" t="str">
        <f t="shared" si="52"/>
        <v>P</v>
      </c>
      <c r="P54" s="2">
        <f t="shared" si="6"/>
        <v>18.7</v>
      </c>
      <c r="Q54" s="44">
        <f t="shared" si="7"/>
        <v>19</v>
      </c>
      <c r="R54" s="50">
        <v>23</v>
      </c>
      <c r="S54" s="51">
        <f t="shared" si="8"/>
        <v>42</v>
      </c>
      <c r="T54" s="38">
        <f t="shared" si="9"/>
        <v>6.3</v>
      </c>
      <c r="U54" s="38">
        <f t="shared" ref="U54:V54" si="68">15*E54/25</f>
        <v>13.2</v>
      </c>
      <c r="V54" s="38">
        <f t="shared" si="68"/>
        <v>9</v>
      </c>
      <c r="W54" s="38">
        <f t="shared" si="11"/>
        <v>9.5</v>
      </c>
      <c r="X54" s="47">
        <f t="shared" si="12"/>
        <v>10</v>
      </c>
      <c r="Y54" s="28" t="str">
        <f t="shared" si="13"/>
        <v>P</v>
      </c>
      <c r="Z54" s="38">
        <f t="shared" si="14"/>
        <v>-1</v>
      </c>
      <c r="AA54" s="38">
        <v>6</v>
      </c>
      <c r="AB54" s="38">
        <f t="shared" si="15"/>
        <v>16</v>
      </c>
    </row>
    <row r="55" spans="1:28" ht="14.25" customHeight="1">
      <c r="A55" s="7">
        <v>54</v>
      </c>
      <c r="B55" s="8" t="s">
        <v>132</v>
      </c>
      <c r="C55" s="8" t="s">
        <v>133</v>
      </c>
      <c r="D55" s="52">
        <v>2</v>
      </c>
      <c r="E55" s="52">
        <v>4</v>
      </c>
      <c r="F55" s="52">
        <v>10</v>
      </c>
      <c r="G55" s="49">
        <f t="shared" si="0"/>
        <v>16</v>
      </c>
      <c r="H55" s="2">
        <f t="shared" si="1"/>
        <v>2.4</v>
      </c>
      <c r="I55" s="2">
        <v>10</v>
      </c>
      <c r="J55" s="2">
        <v>10</v>
      </c>
      <c r="K55" s="2">
        <v>100</v>
      </c>
      <c r="L55" s="2">
        <f t="shared" si="2"/>
        <v>10</v>
      </c>
      <c r="M55" s="2">
        <f t="shared" si="3"/>
        <v>10</v>
      </c>
      <c r="N55" s="42">
        <f t="shared" si="4"/>
        <v>3</v>
      </c>
      <c r="O55" s="28" t="str">
        <f t="shared" si="52"/>
        <v>F</v>
      </c>
      <c r="P55" s="2">
        <f t="shared" si="6"/>
        <v>12.4</v>
      </c>
      <c r="Q55" s="44">
        <f t="shared" si="7"/>
        <v>13</v>
      </c>
      <c r="R55" s="50">
        <v>18</v>
      </c>
      <c r="S55" s="51">
        <f t="shared" si="8"/>
        <v>31</v>
      </c>
      <c r="T55" s="38">
        <f t="shared" si="9"/>
        <v>0.6</v>
      </c>
      <c r="U55" s="38">
        <f t="shared" ref="U55:V55" si="69">15*E55/25</f>
        <v>2.4</v>
      </c>
      <c r="V55" s="38">
        <f t="shared" si="69"/>
        <v>6</v>
      </c>
      <c r="W55" s="38">
        <f t="shared" si="11"/>
        <v>3</v>
      </c>
      <c r="X55" s="47">
        <f t="shared" si="12"/>
        <v>3</v>
      </c>
      <c r="Y55" s="28" t="str">
        <f t="shared" si="13"/>
        <v>F</v>
      </c>
      <c r="Z55" s="38">
        <f t="shared" si="14"/>
        <v>0</v>
      </c>
      <c r="AA55" s="38">
        <v>6</v>
      </c>
      <c r="AB55" s="38">
        <f t="shared" si="15"/>
        <v>9</v>
      </c>
    </row>
    <row r="56" spans="1:28" ht="14.25" customHeight="1">
      <c r="A56" s="7">
        <v>55</v>
      </c>
      <c r="B56" s="8" t="s">
        <v>134</v>
      </c>
      <c r="C56" s="8" t="s">
        <v>135</v>
      </c>
      <c r="D56" s="52">
        <v>6</v>
      </c>
      <c r="E56" s="52">
        <v>8</v>
      </c>
      <c r="F56" s="52">
        <v>6</v>
      </c>
      <c r="G56" s="49">
        <f t="shared" si="0"/>
        <v>20</v>
      </c>
      <c r="H56" s="2">
        <f t="shared" si="1"/>
        <v>3</v>
      </c>
      <c r="I56" s="2">
        <v>10</v>
      </c>
      <c r="J56" s="2">
        <v>10</v>
      </c>
      <c r="K56" s="2">
        <v>100</v>
      </c>
      <c r="L56" s="2">
        <f t="shared" si="2"/>
        <v>10</v>
      </c>
      <c r="M56" s="2">
        <f t="shared" si="3"/>
        <v>10</v>
      </c>
      <c r="N56" s="42">
        <f t="shared" si="4"/>
        <v>3</v>
      </c>
      <c r="O56" s="28" t="str">
        <f t="shared" si="52"/>
        <v>F</v>
      </c>
      <c r="P56" s="2">
        <f t="shared" si="6"/>
        <v>13</v>
      </c>
      <c r="Q56" s="44">
        <f t="shared" si="7"/>
        <v>13</v>
      </c>
      <c r="R56" s="50">
        <v>25</v>
      </c>
      <c r="S56" s="51">
        <f t="shared" si="8"/>
        <v>38</v>
      </c>
      <c r="T56" s="38">
        <f t="shared" si="9"/>
        <v>1.8</v>
      </c>
      <c r="U56" s="38">
        <f t="shared" ref="U56:V56" si="70">15*E56/25</f>
        <v>4.8</v>
      </c>
      <c r="V56" s="38">
        <f t="shared" si="70"/>
        <v>3.6</v>
      </c>
      <c r="W56" s="38">
        <f t="shared" si="11"/>
        <v>3.4</v>
      </c>
      <c r="X56" s="47">
        <f t="shared" si="12"/>
        <v>4</v>
      </c>
      <c r="Y56" s="28" t="str">
        <f t="shared" si="13"/>
        <v>F</v>
      </c>
      <c r="Z56" s="38">
        <f t="shared" si="14"/>
        <v>-1</v>
      </c>
      <c r="AA56" s="38">
        <v>6</v>
      </c>
      <c r="AB56" s="38">
        <f t="shared" si="15"/>
        <v>10</v>
      </c>
    </row>
    <row r="57" spans="1:28" ht="14.25" customHeight="1">
      <c r="A57" s="7">
        <v>56</v>
      </c>
      <c r="B57" s="8" t="s">
        <v>136</v>
      </c>
      <c r="C57" s="8" t="s">
        <v>137</v>
      </c>
      <c r="D57" s="52">
        <v>22</v>
      </c>
      <c r="E57" s="52">
        <v>18</v>
      </c>
      <c r="F57" s="52">
        <v>25</v>
      </c>
      <c r="G57" s="49">
        <f t="shared" si="0"/>
        <v>65</v>
      </c>
      <c r="H57" s="2">
        <f t="shared" si="1"/>
        <v>9.75</v>
      </c>
      <c r="I57" s="2">
        <v>10</v>
      </c>
      <c r="J57" s="2">
        <v>10</v>
      </c>
      <c r="K57" s="2">
        <v>100</v>
      </c>
      <c r="L57" s="2">
        <f t="shared" si="2"/>
        <v>10</v>
      </c>
      <c r="M57" s="2">
        <f t="shared" si="3"/>
        <v>10</v>
      </c>
      <c r="N57" s="42">
        <f t="shared" si="4"/>
        <v>10</v>
      </c>
      <c r="O57" s="28" t="str">
        <f t="shared" si="52"/>
        <v>P</v>
      </c>
      <c r="P57" s="2">
        <f t="shared" si="6"/>
        <v>19.75</v>
      </c>
      <c r="Q57" s="44">
        <f t="shared" si="7"/>
        <v>20</v>
      </c>
      <c r="R57" s="50">
        <v>19</v>
      </c>
      <c r="S57" s="51">
        <f t="shared" si="8"/>
        <v>39</v>
      </c>
      <c r="T57" s="38">
        <f t="shared" si="9"/>
        <v>6.6</v>
      </c>
      <c r="U57" s="38">
        <f t="shared" ref="U57:V57" si="71">15*E57/25</f>
        <v>10.8</v>
      </c>
      <c r="V57" s="38">
        <f t="shared" si="71"/>
        <v>15</v>
      </c>
      <c r="W57" s="38">
        <f t="shared" si="11"/>
        <v>10.799999999999999</v>
      </c>
      <c r="X57" s="47">
        <f t="shared" si="12"/>
        <v>11</v>
      </c>
      <c r="Y57" s="28" t="str">
        <f t="shared" si="13"/>
        <v>P</v>
      </c>
      <c r="Z57" s="38">
        <f t="shared" si="14"/>
        <v>-1</v>
      </c>
      <c r="AA57" s="38">
        <v>6</v>
      </c>
      <c r="AB57" s="38">
        <f t="shared" si="15"/>
        <v>17</v>
      </c>
    </row>
    <row r="58" spans="1:28" ht="14.25" customHeight="1">
      <c r="A58" s="7">
        <v>57</v>
      </c>
      <c r="B58" s="8" t="s">
        <v>138</v>
      </c>
      <c r="C58" s="8" t="s">
        <v>139</v>
      </c>
      <c r="D58" s="52">
        <v>13</v>
      </c>
      <c r="E58" s="52">
        <v>12</v>
      </c>
      <c r="F58" s="52">
        <v>9</v>
      </c>
      <c r="G58" s="49">
        <f t="shared" si="0"/>
        <v>34</v>
      </c>
      <c r="H58" s="2">
        <f t="shared" si="1"/>
        <v>5.0999999999999996</v>
      </c>
      <c r="I58" s="2">
        <v>10</v>
      </c>
      <c r="J58" s="2">
        <v>10</v>
      </c>
      <c r="K58" s="2">
        <v>100</v>
      </c>
      <c r="L58" s="2">
        <f t="shared" si="2"/>
        <v>10</v>
      </c>
      <c r="M58" s="2">
        <f t="shared" si="3"/>
        <v>10</v>
      </c>
      <c r="N58" s="42">
        <f t="shared" si="4"/>
        <v>6</v>
      </c>
      <c r="O58" s="28" t="str">
        <f t="shared" si="52"/>
        <v>P</v>
      </c>
      <c r="P58" s="2">
        <f t="shared" si="6"/>
        <v>15.1</v>
      </c>
      <c r="Q58" s="44">
        <f t="shared" si="7"/>
        <v>16</v>
      </c>
      <c r="R58" s="50">
        <v>25</v>
      </c>
      <c r="S58" s="51">
        <f t="shared" si="8"/>
        <v>41</v>
      </c>
      <c r="T58" s="38">
        <f t="shared" si="9"/>
        <v>3.9</v>
      </c>
      <c r="U58" s="38">
        <f t="shared" ref="U58:V58" si="72">15*E58/25</f>
        <v>7.2</v>
      </c>
      <c r="V58" s="38">
        <f t="shared" si="72"/>
        <v>5.4</v>
      </c>
      <c r="W58" s="38">
        <f t="shared" si="11"/>
        <v>5.5</v>
      </c>
      <c r="X58" s="47">
        <f t="shared" si="12"/>
        <v>6</v>
      </c>
      <c r="Y58" s="28" t="str">
        <f t="shared" si="13"/>
        <v>P</v>
      </c>
      <c r="Z58" s="38">
        <f t="shared" si="14"/>
        <v>0</v>
      </c>
      <c r="AA58" s="38">
        <v>6</v>
      </c>
      <c r="AB58" s="38">
        <f t="shared" si="15"/>
        <v>12</v>
      </c>
    </row>
    <row r="59" spans="1:28" ht="14.25" customHeight="1">
      <c r="A59" s="7">
        <v>58</v>
      </c>
      <c r="B59" s="8" t="s">
        <v>140</v>
      </c>
      <c r="C59" s="8" t="s">
        <v>141</v>
      </c>
      <c r="D59" s="52">
        <v>15</v>
      </c>
      <c r="E59" s="52">
        <v>25</v>
      </c>
      <c r="F59" s="52">
        <v>25</v>
      </c>
      <c r="G59" s="49">
        <f t="shared" si="0"/>
        <v>65</v>
      </c>
      <c r="H59" s="2">
        <f t="shared" si="1"/>
        <v>9.75</v>
      </c>
      <c r="I59" s="2">
        <v>10</v>
      </c>
      <c r="J59" s="2">
        <v>10</v>
      </c>
      <c r="K59" s="2">
        <v>100</v>
      </c>
      <c r="L59" s="2">
        <f t="shared" si="2"/>
        <v>10</v>
      </c>
      <c r="M59" s="2">
        <f t="shared" si="3"/>
        <v>10</v>
      </c>
      <c r="N59" s="42">
        <f t="shared" si="4"/>
        <v>10</v>
      </c>
      <c r="O59" s="28" t="str">
        <f t="shared" si="52"/>
        <v>P</v>
      </c>
      <c r="P59" s="2">
        <f t="shared" si="6"/>
        <v>19.75</v>
      </c>
      <c r="Q59" s="44">
        <f t="shared" si="7"/>
        <v>20</v>
      </c>
      <c r="R59" s="50">
        <v>7</v>
      </c>
      <c r="S59" s="51">
        <f t="shared" si="8"/>
        <v>27</v>
      </c>
      <c r="T59" s="38">
        <f t="shared" si="9"/>
        <v>4.5</v>
      </c>
      <c r="U59" s="38">
        <f t="shared" ref="U59:V59" si="73">15*E59/25</f>
        <v>15</v>
      </c>
      <c r="V59" s="38">
        <f t="shared" si="73"/>
        <v>15</v>
      </c>
      <c r="W59" s="38">
        <f t="shared" si="11"/>
        <v>11.5</v>
      </c>
      <c r="X59" s="47">
        <f t="shared" si="12"/>
        <v>12</v>
      </c>
      <c r="Y59" s="28" t="str">
        <f t="shared" si="13"/>
        <v>P</v>
      </c>
      <c r="Z59" s="38">
        <f t="shared" si="14"/>
        <v>-2</v>
      </c>
      <c r="AA59" s="38">
        <v>6</v>
      </c>
      <c r="AB59" s="38">
        <f t="shared" si="15"/>
        <v>18</v>
      </c>
    </row>
    <row r="60" spans="1:28" ht="14.25" customHeight="1">
      <c r="A60" s="7">
        <v>59</v>
      </c>
      <c r="B60" s="8" t="s">
        <v>142</v>
      </c>
      <c r="C60" s="8" t="s">
        <v>143</v>
      </c>
      <c r="D60" s="54">
        <v>10</v>
      </c>
      <c r="E60" s="54">
        <v>7</v>
      </c>
      <c r="F60" s="54">
        <v>19</v>
      </c>
      <c r="G60" s="49">
        <f t="shared" si="0"/>
        <v>36</v>
      </c>
      <c r="H60" s="2">
        <f t="shared" si="1"/>
        <v>5.3999999999999995</v>
      </c>
      <c r="I60" s="2">
        <v>10</v>
      </c>
      <c r="J60" s="2">
        <v>10</v>
      </c>
      <c r="K60" s="2">
        <v>100</v>
      </c>
      <c r="L60" s="2">
        <f t="shared" si="2"/>
        <v>10</v>
      </c>
      <c r="M60" s="2">
        <f t="shared" si="3"/>
        <v>10</v>
      </c>
      <c r="N60" s="42">
        <f t="shared" si="4"/>
        <v>6</v>
      </c>
      <c r="O60" s="28" t="str">
        <f t="shared" si="52"/>
        <v>P</v>
      </c>
      <c r="P60" s="2">
        <f t="shared" si="6"/>
        <v>15.399999999999999</v>
      </c>
      <c r="Q60" s="44">
        <f t="shared" si="7"/>
        <v>16</v>
      </c>
      <c r="R60" s="50">
        <v>23</v>
      </c>
      <c r="S60" s="51">
        <f t="shared" si="8"/>
        <v>39</v>
      </c>
      <c r="T60" s="38">
        <f t="shared" si="9"/>
        <v>3</v>
      </c>
      <c r="U60" s="38">
        <f t="shared" ref="U60:V60" si="74">15*E60/25</f>
        <v>4.2</v>
      </c>
      <c r="V60" s="38">
        <f t="shared" si="74"/>
        <v>11.4</v>
      </c>
      <c r="W60" s="38">
        <f t="shared" si="11"/>
        <v>6.2</v>
      </c>
      <c r="X60" s="47">
        <f t="shared" si="12"/>
        <v>7</v>
      </c>
      <c r="Y60" s="28" t="str">
        <f t="shared" si="13"/>
        <v>P</v>
      </c>
      <c r="Z60" s="38">
        <f t="shared" si="14"/>
        <v>-1</v>
      </c>
      <c r="AA60" s="38">
        <v>6</v>
      </c>
      <c r="AB60" s="38">
        <f t="shared" si="15"/>
        <v>13</v>
      </c>
    </row>
    <row r="61" spans="1:28" ht="14.25" customHeight="1">
      <c r="A61" s="7">
        <v>60</v>
      </c>
      <c r="B61" s="8" t="s">
        <v>144</v>
      </c>
      <c r="C61" s="8" t="s">
        <v>145</v>
      </c>
      <c r="D61" s="54">
        <v>13</v>
      </c>
      <c r="E61" s="54">
        <v>21</v>
      </c>
      <c r="F61" s="54">
        <v>21</v>
      </c>
      <c r="G61" s="49">
        <f t="shared" si="0"/>
        <v>55</v>
      </c>
      <c r="H61" s="2">
        <f t="shared" si="1"/>
        <v>8.25</v>
      </c>
      <c r="I61" s="2">
        <v>10</v>
      </c>
      <c r="J61" s="2">
        <v>10</v>
      </c>
      <c r="K61" s="2">
        <v>100</v>
      </c>
      <c r="L61" s="2">
        <f t="shared" si="2"/>
        <v>10</v>
      </c>
      <c r="M61" s="2">
        <f t="shared" si="3"/>
        <v>10</v>
      </c>
      <c r="N61" s="42">
        <f t="shared" si="4"/>
        <v>9</v>
      </c>
      <c r="O61" s="28" t="str">
        <f t="shared" si="52"/>
        <v>P</v>
      </c>
      <c r="P61" s="2">
        <f t="shared" si="6"/>
        <v>18.25</v>
      </c>
      <c r="Q61" s="44">
        <f t="shared" si="7"/>
        <v>19</v>
      </c>
      <c r="R61" s="50">
        <v>14</v>
      </c>
      <c r="S61" s="51">
        <f t="shared" si="8"/>
        <v>33</v>
      </c>
      <c r="T61" s="38">
        <f t="shared" si="9"/>
        <v>3.9</v>
      </c>
      <c r="U61" s="38">
        <f t="shared" ref="U61:V61" si="75">15*E61/25</f>
        <v>12.6</v>
      </c>
      <c r="V61" s="38">
        <f t="shared" si="75"/>
        <v>12.6</v>
      </c>
      <c r="W61" s="38">
        <f t="shared" si="11"/>
        <v>9.7000000000000011</v>
      </c>
      <c r="X61" s="47">
        <f t="shared" si="12"/>
        <v>10</v>
      </c>
      <c r="Y61" s="28" t="str">
        <f t="shared" si="13"/>
        <v>P</v>
      </c>
      <c r="Z61" s="38">
        <f t="shared" si="14"/>
        <v>-1</v>
      </c>
      <c r="AA61" s="38">
        <v>6</v>
      </c>
      <c r="AB61" s="38">
        <f t="shared" si="15"/>
        <v>16</v>
      </c>
    </row>
    <row r="62" spans="1:28" ht="14.25" customHeight="1">
      <c r="A62" s="7">
        <v>61</v>
      </c>
      <c r="B62" s="8" t="s">
        <v>146</v>
      </c>
      <c r="C62" s="8" t="s">
        <v>147</v>
      </c>
      <c r="D62" s="54">
        <v>18</v>
      </c>
      <c r="E62" s="54">
        <v>12</v>
      </c>
      <c r="F62" s="54">
        <v>0</v>
      </c>
      <c r="G62" s="49">
        <f t="shared" si="0"/>
        <v>30</v>
      </c>
      <c r="H62" s="2">
        <f t="shared" si="1"/>
        <v>4.5</v>
      </c>
      <c r="I62" s="2">
        <v>10</v>
      </c>
      <c r="J62" s="2">
        <v>10</v>
      </c>
      <c r="K62" s="2">
        <v>100</v>
      </c>
      <c r="L62" s="2">
        <f t="shared" si="2"/>
        <v>10</v>
      </c>
      <c r="M62" s="2">
        <f t="shared" si="3"/>
        <v>10</v>
      </c>
      <c r="N62" s="42">
        <f t="shared" si="4"/>
        <v>5</v>
      </c>
      <c r="O62" s="28" t="str">
        <f t="shared" si="52"/>
        <v>F</v>
      </c>
      <c r="P62" s="2">
        <f t="shared" si="6"/>
        <v>14.5</v>
      </c>
      <c r="Q62" s="44">
        <f t="shared" si="7"/>
        <v>15</v>
      </c>
      <c r="R62" s="50">
        <v>22</v>
      </c>
      <c r="S62" s="51">
        <f t="shared" si="8"/>
        <v>37</v>
      </c>
      <c r="T62" s="38">
        <f t="shared" si="9"/>
        <v>5.4</v>
      </c>
      <c r="U62" s="38">
        <f t="shared" ref="U62:V62" si="76">15*E62/25</f>
        <v>7.2</v>
      </c>
      <c r="V62" s="38">
        <f t="shared" si="76"/>
        <v>0</v>
      </c>
      <c r="W62" s="38">
        <f t="shared" si="11"/>
        <v>4.2</v>
      </c>
      <c r="X62" s="47">
        <f t="shared" si="12"/>
        <v>5</v>
      </c>
      <c r="Y62" s="28" t="str">
        <f t="shared" si="13"/>
        <v>F</v>
      </c>
      <c r="Z62" s="38">
        <f t="shared" si="14"/>
        <v>0</v>
      </c>
      <c r="AA62" s="38">
        <v>6</v>
      </c>
      <c r="AB62" s="38">
        <f t="shared" si="15"/>
        <v>11</v>
      </c>
    </row>
    <row r="63" spans="1:28" ht="14.25" customHeight="1">
      <c r="A63" s="7">
        <v>62</v>
      </c>
      <c r="B63" s="8" t="s">
        <v>148</v>
      </c>
      <c r="C63" s="8" t="s">
        <v>149</v>
      </c>
      <c r="D63" s="54">
        <v>9</v>
      </c>
      <c r="E63" s="54">
        <v>12</v>
      </c>
      <c r="F63" s="54">
        <v>20</v>
      </c>
      <c r="G63" s="49">
        <f t="shared" si="0"/>
        <v>41</v>
      </c>
      <c r="H63" s="2">
        <f t="shared" si="1"/>
        <v>6.1499999999999995</v>
      </c>
      <c r="I63" s="2">
        <v>10</v>
      </c>
      <c r="J63" s="2">
        <v>10</v>
      </c>
      <c r="K63" s="2">
        <v>100</v>
      </c>
      <c r="L63" s="2">
        <f t="shared" si="2"/>
        <v>10</v>
      </c>
      <c r="M63" s="2">
        <f t="shared" si="3"/>
        <v>10</v>
      </c>
      <c r="N63" s="42">
        <f t="shared" si="4"/>
        <v>7</v>
      </c>
      <c r="O63" s="28" t="str">
        <f t="shared" si="52"/>
        <v>P</v>
      </c>
      <c r="P63" s="2">
        <f t="shared" si="6"/>
        <v>16.149999999999999</v>
      </c>
      <c r="Q63" s="44">
        <f t="shared" si="7"/>
        <v>17</v>
      </c>
      <c r="R63" s="50">
        <v>18</v>
      </c>
      <c r="S63" s="51">
        <f t="shared" si="8"/>
        <v>35</v>
      </c>
      <c r="T63" s="38">
        <f t="shared" si="9"/>
        <v>2.7</v>
      </c>
      <c r="U63" s="38">
        <f t="shared" ref="U63:V63" si="77">15*E63/25</f>
        <v>7.2</v>
      </c>
      <c r="V63" s="38">
        <f t="shared" si="77"/>
        <v>12</v>
      </c>
      <c r="W63" s="38">
        <f t="shared" si="11"/>
        <v>7.3</v>
      </c>
      <c r="X63" s="47">
        <f t="shared" si="12"/>
        <v>8</v>
      </c>
      <c r="Y63" s="28" t="str">
        <f t="shared" si="13"/>
        <v>P</v>
      </c>
      <c r="Z63" s="38">
        <f t="shared" si="14"/>
        <v>-1</v>
      </c>
      <c r="AA63" s="38">
        <v>6</v>
      </c>
      <c r="AB63" s="38">
        <f t="shared" si="15"/>
        <v>14</v>
      </c>
    </row>
    <row r="64" spans="1:28" ht="14.25" customHeight="1">
      <c r="A64" s="7">
        <v>63</v>
      </c>
      <c r="B64" s="29" t="s">
        <v>150</v>
      </c>
      <c r="C64" s="29" t="s">
        <v>151</v>
      </c>
      <c r="D64" s="54">
        <v>0</v>
      </c>
      <c r="E64" s="54">
        <v>1</v>
      </c>
      <c r="F64" s="54">
        <v>0</v>
      </c>
      <c r="G64" s="49">
        <f t="shared" si="0"/>
        <v>1</v>
      </c>
      <c r="H64" s="2">
        <f t="shared" si="1"/>
        <v>0.15</v>
      </c>
      <c r="I64" s="2">
        <v>10</v>
      </c>
      <c r="J64" s="2">
        <v>10</v>
      </c>
      <c r="K64" s="2">
        <v>100</v>
      </c>
      <c r="L64" s="2">
        <f t="shared" si="2"/>
        <v>10</v>
      </c>
      <c r="M64" s="2">
        <f t="shared" si="3"/>
        <v>10</v>
      </c>
      <c r="N64" s="42">
        <f t="shared" si="4"/>
        <v>1</v>
      </c>
      <c r="O64" s="28" t="str">
        <f t="shared" si="52"/>
        <v>F</v>
      </c>
      <c r="P64" s="2">
        <f t="shared" si="6"/>
        <v>10.15</v>
      </c>
      <c r="Q64" s="44">
        <f t="shared" si="7"/>
        <v>11</v>
      </c>
      <c r="R64" s="50">
        <v>16</v>
      </c>
      <c r="S64" s="51">
        <f t="shared" si="8"/>
        <v>27</v>
      </c>
      <c r="T64" s="38">
        <f t="shared" si="9"/>
        <v>0</v>
      </c>
      <c r="U64" s="38">
        <f t="shared" ref="U64:V64" si="78">15*E64/25</f>
        <v>0.6</v>
      </c>
      <c r="V64" s="38">
        <f t="shared" si="78"/>
        <v>0</v>
      </c>
      <c r="W64" s="38">
        <f t="shared" si="11"/>
        <v>0.19999999999999998</v>
      </c>
      <c r="X64" s="47">
        <f t="shared" si="12"/>
        <v>1</v>
      </c>
      <c r="Y64" s="28" t="str">
        <f t="shared" si="13"/>
        <v>F</v>
      </c>
      <c r="Z64" s="38">
        <f t="shared" si="14"/>
        <v>0</v>
      </c>
      <c r="AA64" s="38">
        <v>6</v>
      </c>
      <c r="AB64" s="38">
        <f t="shared" si="15"/>
        <v>7</v>
      </c>
    </row>
    <row r="65" spans="1:28" ht="14.25" customHeight="1">
      <c r="A65" s="7">
        <v>64</v>
      </c>
      <c r="B65" s="29" t="s">
        <v>150</v>
      </c>
      <c r="C65" s="29" t="s">
        <v>152</v>
      </c>
      <c r="D65" s="54">
        <v>2</v>
      </c>
      <c r="E65" s="54">
        <v>7</v>
      </c>
      <c r="F65" s="54">
        <v>5</v>
      </c>
      <c r="G65" s="49">
        <f t="shared" si="0"/>
        <v>14</v>
      </c>
      <c r="H65" s="2">
        <f t="shared" si="1"/>
        <v>2.1</v>
      </c>
      <c r="I65" s="2">
        <v>10</v>
      </c>
      <c r="J65" s="2">
        <v>10</v>
      </c>
      <c r="K65" s="2">
        <v>100</v>
      </c>
      <c r="L65" s="2">
        <f t="shared" si="2"/>
        <v>10</v>
      </c>
      <c r="M65" s="2">
        <f t="shared" si="3"/>
        <v>10</v>
      </c>
      <c r="N65" s="42">
        <f t="shared" si="4"/>
        <v>3</v>
      </c>
      <c r="O65" s="28" t="str">
        <f t="shared" si="52"/>
        <v>F</v>
      </c>
      <c r="P65" s="2">
        <f t="shared" si="6"/>
        <v>12.1</v>
      </c>
      <c r="Q65" s="44">
        <f t="shared" si="7"/>
        <v>13</v>
      </c>
      <c r="R65" s="50">
        <v>0</v>
      </c>
      <c r="S65" s="51">
        <f t="shared" si="8"/>
        <v>13</v>
      </c>
      <c r="T65" s="38">
        <f t="shared" si="9"/>
        <v>0.6</v>
      </c>
      <c r="U65" s="38">
        <f t="shared" ref="U65:V65" si="79">15*E65/25</f>
        <v>4.2</v>
      </c>
      <c r="V65" s="38">
        <f t="shared" si="79"/>
        <v>3</v>
      </c>
      <c r="W65" s="38">
        <f t="shared" si="11"/>
        <v>2.6</v>
      </c>
      <c r="X65" s="47">
        <f t="shared" si="12"/>
        <v>3</v>
      </c>
      <c r="Y65" s="28" t="str">
        <f t="shared" si="13"/>
        <v>F</v>
      </c>
      <c r="Z65" s="38">
        <f t="shared" si="14"/>
        <v>0</v>
      </c>
      <c r="AA65" s="38">
        <v>6</v>
      </c>
      <c r="AB65" s="38">
        <f t="shared" si="15"/>
        <v>9</v>
      </c>
    </row>
    <row r="66" spans="1:28" ht="14.25" customHeight="1">
      <c r="A66" s="7">
        <v>65</v>
      </c>
      <c r="B66" s="29" t="s">
        <v>150</v>
      </c>
      <c r="C66" s="29" t="s">
        <v>153</v>
      </c>
      <c r="D66" s="55">
        <v>0</v>
      </c>
      <c r="E66" s="55">
        <v>3</v>
      </c>
      <c r="F66" s="55">
        <v>0</v>
      </c>
      <c r="G66" s="49">
        <f t="shared" si="0"/>
        <v>3</v>
      </c>
      <c r="H66" s="2">
        <f t="shared" si="1"/>
        <v>0.44999999999999996</v>
      </c>
      <c r="I66" s="2">
        <v>10</v>
      </c>
      <c r="J66" s="2">
        <v>10</v>
      </c>
      <c r="K66" s="2">
        <v>100</v>
      </c>
      <c r="L66" s="2">
        <f t="shared" si="2"/>
        <v>10</v>
      </c>
      <c r="M66" s="2">
        <f t="shared" si="3"/>
        <v>10</v>
      </c>
      <c r="N66" s="42">
        <f t="shared" si="4"/>
        <v>1</v>
      </c>
      <c r="O66" s="28" t="str">
        <f t="shared" si="52"/>
        <v>F</v>
      </c>
      <c r="P66" s="2">
        <f t="shared" si="6"/>
        <v>10.45</v>
      </c>
      <c r="Q66" s="44">
        <f t="shared" si="7"/>
        <v>11</v>
      </c>
      <c r="R66" s="45"/>
      <c r="S66" s="46"/>
      <c r="T66" s="38">
        <f t="shared" si="9"/>
        <v>0</v>
      </c>
      <c r="U66" s="38">
        <f t="shared" ref="U66:V66" si="80">15*E66/25</f>
        <v>1.8</v>
      </c>
      <c r="V66" s="38">
        <f t="shared" si="80"/>
        <v>0</v>
      </c>
      <c r="W66" s="38">
        <f t="shared" si="11"/>
        <v>0.6</v>
      </c>
      <c r="X66" s="47">
        <f t="shared" si="12"/>
        <v>1</v>
      </c>
      <c r="Y66" s="28" t="str">
        <f t="shared" si="13"/>
        <v>F</v>
      </c>
      <c r="Z66" s="38">
        <f t="shared" si="14"/>
        <v>0</v>
      </c>
      <c r="AA66" s="38">
        <v>6</v>
      </c>
      <c r="AB66" s="38">
        <f t="shared" si="15"/>
        <v>7</v>
      </c>
    </row>
    <row r="67" spans="1:28" ht="14.25" customHeight="1">
      <c r="N67" s="47"/>
      <c r="O67" s="31"/>
      <c r="Q67" s="56"/>
      <c r="R67" s="57"/>
      <c r="S67" s="58"/>
      <c r="X67" s="47"/>
      <c r="Z67" s="38">
        <f>SUM(Z2:Z66)</f>
        <v>-49</v>
      </c>
    </row>
    <row r="68" spans="1:28" ht="14.25" customHeight="1">
      <c r="N68" s="47"/>
      <c r="O68" s="31"/>
      <c r="Q68" s="56"/>
      <c r="R68" s="57"/>
      <c r="S68" s="58"/>
      <c r="X68" s="47"/>
    </row>
    <row r="69" spans="1:28" ht="14.25" customHeight="1">
      <c r="N69" s="47"/>
      <c r="O69" s="31"/>
      <c r="Q69" s="56"/>
      <c r="R69" s="57"/>
      <c r="S69" s="58"/>
      <c r="X69" s="47"/>
    </row>
    <row r="70" spans="1:28" ht="14.25" customHeight="1">
      <c r="N70" s="47"/>
      <c r="O70" s="31"/>
      <c r="Q70" s="56"/>
      <c r="R70" s="57"/>
      <c r="S70" s="58"/>
      <c r="X70" s="47"/>
    </row>
    <row r="71" spans="1:28" ht="14.25" customHeight="1">
      <c r="N71" s="47"/>
      <c r="O71" s="31"/>
      <c r="Q71" s="56"/>
      <c r="R71" s="57"/>
      <c r="S71" s="58"/>
      <c r="X71" s="47"/>
    </row>
    <row r="72" spans="1:28" ht="14.25" customHeight="1">
      <c r="N72" s="47"/>
      <c r="O72" s="31"/>
      <c r="Q72" s="56"/>
      <c r="R72" s="57"/>
      <c r="S72" s="58"/>
      <c r="X72" s="47"/>
    </row>
    <row r="73" spans="1:28" ht="14.25" customHeight="1">
      <c r="N73" s="47"/>
      <c r="O73" s="31"/>
      <c r="Q73" s="56"/>
      <c r="R73" s="57"/>
      <c r="S73" s="58"/>
      <c r="X73" s="47"/>
    </row>
    <row r="74" spans="1:28" ht="14.25" customHeight="1">
      <c r="N74" s="47"/>
      <c r="O74" s="31"/>
      <c r="Q74" s="56"/>
      <c r="R74" s="57"/>
      <c r="S74" s="58"/>
      <c r="X74" s="47"/>
    </row>
    <row r="75" spans="1:28" ht="14.25" customHeight="1">
      <c r="N75" s="47"/>
      <c r="O75" s="31"/>
      <c r="Q75" s="56"/>
      <c r="R75" s="57"/>
      <c r="S75" s="58"/>
      <c r="X75" s="47"/>
    </row>
    <row r="76" spans="1:28" ht="14.25" customHeight="1">
      <c r="N76" s="47"/>
      <c r="O76" s="31"/>
      <c r="Q76" s="56"/>
      <c r="R76" s="57"/>
      <c r="S76" s="58"/>
      <c r="X76" s="47"/>
    </row>
    <row r="77" spans="1:28" ht="14.25" customHeight="1">
      <c r="N77" s="47"/>
      <c r="O77" s="31"/>
      <c r="Q77" s="56"/>
      <c r="R77" s="57"/>
      <c r="S77" s="58"/>
      <c r="X77" s="47"/>
    </row>
    <row r="78" spans="1:28" ht="14.25" customHeight="1">
      <c r="N78" s="47"/>
      <c r="O78" s="31"/>
      <c r="Q78" s="56"/>
      <c r="R78" s="57"/>
      <c r="S78" s="58"/>
      <c r="X78" s="47"/>
    </row>
    <row r="79" spans="1:28" ht="14.25" customHeight="1">
      <c r="N79" s="47"/>
      <c r="O79" s="31"/>
      <c r="Q79" s="56"/>
      <c r="R79" s="57"/>
      <c r="S79" s="58"/>
      <c r="X79" s="47"/>
    </row>
    <row r="80" spans="1:28" ht="14.25" customHeight="1">
      <c r="N80" s="47"/>
      <c r="O80" s="31"/>
      <c r="Q80" s="56"/>
      <c r="R80" s="57"/>
      <c r="S80" s="58"/>
      <c r="X80" s="47"/>
    </row>
    <row r="81" spans="14:24" ht="14.25" customHeight="1">
      <c r="N81" s="47"/>
      <c r="O81" s="31"/>
      <c r="Q81" s="56"/>
      <c r="R81" s="57"/>
      <c r="S81" s="58"/>
      <c r="X81" s="47"/>
    </row>
    <row r="82" spans="14:24" ht="14.25" customHeight="1">
      <c r="N82" s="47"/>
      <c r="O82" s="31"/>
      <c r="Q82" s="56"/>
      <c r="R82" s="57"/>
      <c r="S82" s="58"/>
      <c r="X82" s="47"/>
    </row>
    <row r="83" spans="14:24" ht="14.25" customHeight="1">
      <c r="N83" s="47"/>
      <c r="O83" s="31"/>
      <c r="Q83" s="56"/>
      <c r="R83" s="57"/>
      <c r="S83" s="58"/>
      <c r="X83" s="47"/>
    </row>
    <row r="84" spans="14:24" ht="14.25" customHeight="1">
      <c r="N84" s="47"/>
      <c r="O84" s="31"/>
      <c r="Q84" s="56"/>
      <c r="R84" s="57"/>
      <c r="S84" s="58"/>
      <c r="X84" s="47"/>
    </row>
    <row r="85" spans="14:24" ht="14.25" customHeight="1">
      <c r="N85" s="47"/>
      <c r="O85" s="31"/>
      <c r="Q85" s="56"/>
      <c r="R85" s="57"/>
      <c r="S85" s="58"/>
      <c r="X85" s="47"/>
    </row>
    <row r="86" spans="14:24" ht="14.25" customHeight="1">
      <c r="N86" s="47"/>
      <c r="O86" s="31"/>
      <c r="Q86" s="56"/>
      <c r="R86" s="57"/>
      <c r="S86" s="58"/>
      <c r="X86" s="47"/>
    </row>
    <row r="87" spans="14:24" ht="14.25" customHeight="1">
      <c r="N87" s="47"/>
      <c r="O87" s="31"/>
      <c r="Q87" s="56"/>
      <c r="R87" s="57"/>
      <c r="S87" s="58"/>
      <c r="X87" s="47"/>
    </row>
    <row r="88" spans="14:24" ht="14.25" customHeight="1">
      <c r="N88" s="47"/>
      <c r="O88" s="31"/>
      <c r="Q88" s="56"/>
      <c r="R88" s="57"/>
      <c r="S88" s="58"/>
      <c r="X88" s="47"/>
    </row>
    <row r="89" spans="14:24" ht="14.25" customHeight="1">
      <c r="N89" s="47"/>
      <c r="O89" s="31"/>
      <c r="Q89" s="56"/>
      <c r="R89" s="57"/>
      <c r="S89" s="58"/>
      <c r="X89" s="47"/>
    </row>
    <row r="90" spans="14:24" ht="14.25" customHeight="1">
      <c r="N90" s="47"/>
      <c r="O90" s="31"/>
      <c r="Q90" s="56"/>
      <c r="R90" s="57"/>
      <c r="S90" s="58"/>
      <c r="X90" s="47"/>
    </row>
    <row r="91" spans="14:24" ht="14.25" customHeight="1">
      <c r="N91" s="47"/>
      <c r="O91" s="31"/>
      <c r="Q91" s="56"/>
      <c r="R91" s="57"/>
      <c r="S91" s="58"/>
      <c r="X91" s="47"/>
    </row>
    <row r="92" spans="14:24" ht="14.25" customHeight="1">
      <c r="N92" s="47"/>
      <c r="O92" s="31"/>
      <c r="Q92" s="56"/>
      <c r="R92" s="57"/>
      <c r="S92" s="58"/>
      <c r="X92" s="47"/>
    </row>
    <row r="93" spans="14:24" ht="14.25" customHeight="1">
      <c r="N93" s="47"/>
      <c r="O93" s="31"/>
      <c r="Q93" s="56"/>
      <c r="R93" s="57"/>
      <c r="S93" s="58"/>
      <c r="X93" s="47"/>
    </row>
    <row r="94" spans="14:24" ht="14.25" customHeight="1">
      <c r="N94" s="47"/>
      <c r="O94" s="31"/>
      <c r="Q94" s="56"/>
      <c r="R94" s="57"/>
      <c r="S94" s="58"/>
      <c r="X94" s="47"/>
    </row>
    <row r="95" spans="14:24" ht="14.25" customHeight="1">
      <c r="N95" s="47"/>
      <c r="O95" s="31"/>
      <c r="Q95" s="56"/>
      <c r="R95" s="57"/>
      <c r="S95" s="58"/>
      <c r="X95" s="47"/>
    </row>
    <row r="96" spans="14:24" ht="14.25" customHeight="1">
      <c r="N96" s="47"/>
      <c r="O96" s="31"/>
      <c r="Q96" s="56"/>
      <c r="R96" s="57"/>
      <c r="S96" s="58"/>
      <c r="X96" s="47"/>
    </row>
    <row r="97" spans="14:24" ht="14.25" customHeight="1">
      <c r="N97" s="47"/>
      <c r="O97" s="31"/>
      <c r="Q97" s="56"/>
      <c r="R97" s="57"/>
      <c r="S97" s="58"/>
      <c r="X97" s="47"/>
    </row>
    <row r="98" spans="14:24" ht="14.25" customHeight="1">
      <c r="N98" s="47"/>
      <c r="O98" s="31"/>
      <c r="Q98" s="56"/>
      <c r="R98" s="57"/>
      <c r="S98" s="58"/>
      <c r="X98" s="47"/>
    </row>
    <row r="99" spans="14:24" ht="14.25" customHeight="1">
      <c r="N99" s="47"/>
      <c r="O99" s="31"/>
      <c r="Q99" s="56"/>
      <c r="R99" s="57"/>
      <c r="S99" s="58"/>
      <c r="X99" s="47"/>
    </row>
    <row r="100" spans="14:24" ht="14.25" customHeight="1">
      <c r="N100" s="47"/>
      <c r="O100" s="31"/>
      <c r="Q100" s="56"/>
      <c r="R100" s="57"/>
      <c r="S100" s="58"/>
      <c r="X100" s="47"/>
    </row>
    <row r="101" spans="14:24" ht="14.25" customHeight="1">
      <c r="N101" s="47"/>
      <c r="O101" s="31"/>
      <c r="Q101" s="56"/>
      <c r="R101" s="57"/>
      <c r="S101" s="58"/>
      <c r="X101" s="47"/>
    </row>
    <row r="102" spans="14:24" ht="14.25" customHeight="1">
      <c r="N102" s="47"/>
      <c r="O102" s="31"/>
      <c r="Q102" s="56"/>
      <c r="R102" s="57"/>
      <c r="S102" s="58"/>
      <c r="X102" s="47"/>
    </row>
    <row r="103" spans="14:24" ht="14.25" customHeight="1">
      <c r="N103" s="47"/>
      <c r="O103" s="31"/>
      <c r="Q103" s="56"/>
      <c r="R103" s="57"/>
      <c r="S103" s="58"/>
      <c r="X103" s="47"/>
    </row>
    <row r="104" spans="14:24" ht="14.25" customHeight="1">
      <c r="N104" s="47"/>
      <c r="O104" s="31"/>
      <c r="Q104" s="56"/>
      <c r="R104" s="57"/>
      <c r="S104" s="58"/>
      <c r="X104" s="47"/>
    </row>
    <row r="105" spans="14:24" ht="14.25" customHeight="1">
      <c r="N105" s="47"/>
      <c r="O105" s="31"/>
      <c r="Q105" s="56"/>
      <c r="R105" s="57"/>
      <c r="S105" s="58"/>
      <c r="X105" s="47"/>
    </row>
    <row r="106" spans="14:24" ht="14.25" customHeight="1">
      <c r="N106" s="47"/>
      <c r="O106" s="31"/>
      <c r="Q106" s="56"/>
      <c r="R106" s="57"/>
      <c r="S106" s="58"/>
      <c r="X106" s="47"/>
    </row>
    <row r="107" spans="14:24" ht="14.25" customHeight="1">
      <c r="N107" s="47"/>
      <c r="O107" s="31"/>
      <c r="Q107" s="56"/>
      <c r="R107" s="57"/>
      <c r="S107" s="58"/>
      <c r="X107" s="47"/>
    </row>
    <row r="108" spans="14:24" ht="14.25" customHeight="1">
      <c r="N108" s="47"/>
      <c r="O108" s="31"/>
      <c r="Q108" s="56"/>
      <c r="R108" s="57"/>
      <c r="S108" s="58"/>
      <c r="X108" s="47"/>
    </row>
    <row r="109" spans="14:24" ht="14.25" customHeight="1">
      <c r="N109" s="47"/>
      <c r="O109" s="31"/>
      <c r="Q109" s="56"/>
      <c r="R109" s="57"/>
      <c r="S109" s="58"/>
      <c r="X109" s="47"/>
    </row>
    <row r="110" spans="14:24" ht="14.25" customHeight="1">
      <c r="N110" s="47"/>
      <c r="O110" s="31"/>
      <c r="Q110" s="56"/>
      <c r="R110" s="57"/>
      <c r="S110" s="58"/>
      <c r="X110" s="47"/>
    </row>
    <row r="111" spans="14:24" ht="14.25" customHeight="1">
      <c r="N111" s="47"/>
      <c r="O111" s="31"/>
      <c r="Q111" s="56"/>
      <c r="R111" s="57"/>
      <c r="S111" s="58"/>
      <c r="X111" s="47"/>
    </row>
    <row r="112" spans="14:24" ht="14.25" customHeight="1">
      <c r="N112" s="47"/>
      <c r="O112" s="31"/>
      <c r="Q112" s="56"/>
      <c r="R112" s="57"/>
      <c r="S112" s="58"/>
      <c r="X112" s="47"/>
    </row>
    <row r="113" spans="14:24" ht="14.25" customHeight="1">
      <c r="N113" s="47"/>
      <c r="O113" s="31"/>
      <c r="Q113" s="56"/>
      <c r="R113" s="57"/>
      <c r="S113" s="58"/>
      <c r="X113" s="47"/>
    </row>
    <row r="114" spans="14:24" ht="14.25" customHeight="1">
      <c r="N114" s="47"/>
      <c r="O114" s="31"/>
      <c r="Q114" s="56"/>
      <c r="R114" s="57"/>
      <c r="S114" s="58"/>
      <c r="X114" s="47"/>
    </row>
    <row r="115" spans="14:24" ht="14.25" customHeight="1">
      <c r="N115" s="47"/>
      <c r="O115" s="31"/>
      <c r="Q115" s="56"/>
      <c r="R115" s="57"/>
      <c r="S115" s="58"/>
      <c r="X115" s="47"/>
    </row>
    <row r="116" spans="14:24" ht="14.25" customHeight="1">
      <c r="N116" s="47"/>
      <c r="O116" s="31"/>
      <c r="Q116" s="56"/>
      <c r="R116" s="57"/>
      <c r="S116" s="58"/>
      <c r="X116" s="47"/>
    </row>
    <row r="117" spans="14:24" ht="14.25" customHeight="1">
      <c r="N117" s="47"/>
      <c r="O117" s="31"/>
      <c r="Q117" s="56"/>
      <c r="R117" s="57"/>
      <c r="S117" s="58"/>
      <c r="X117" s="47"/>
    </row>
    <row r="118" spans="14:24" ht="14.25" customHeight="1">
      <c r="N118" s="47"/>
      <c r="O118" s="31"/>
      <c r="Q118" s="56"/>
      <c r="R118" s="57"/>
      <c r="S118" s="58"/>
      <c r="X118" s="47"/>
    </row>
    <row r="119" spans="14:24" ht="14.25" customHeight="1">
      <c r="N119" s="47"/>
      <c r="O119" s="31"/>
      <c r="Q119" s="56"/>
      <c r="R119" s="57"/>
      <c r="S119" s="58"/>
      <c r="X119" s="47"/>
    </row>
    <row r="120" spans="14:24" ht="14.25" customHeight="1">
      <c r="N120" s="47"/>
      <c r="O120" s="31"/>
      <c r="Q120" s="56"/>
      <c r="R120" s="57"/>
      <c r="S120" s="58"/>
      <c r="X120" s="47"/>
    </row>
    <row r="121" spans="14:24" ht="14.25" customHeight="1">
      <c r="N121" s="47"/>
      <c r="O121" s="31"/>
      <c r="Q121" s="56"/>
      <c r="R121" s="57"/>
      <c r="S121" s="58"/>
      <c r="X121" s="47"/>
    </row>
    <row r="122" spans="14:24" ht="14.25" customHeight="1">
      <c r="N122" s="47"/>
      <c r="O122" s="31"/>
      <c r="Q122" s="56"/>
      <c r="R122" s="57"/>
      <c r="S122" s="58"/>
      <c r="X122" s="47"/>
    </row>
    <row r="123" spans="14:24" ht="14.25" customHeight="1">
      <c r="N123" s="47"/>
      <c r="O123" s="31"/>
      <c r="Q123" s="56"/>
      <c r="R123" s="57"/>
      <c r="S123" s="58"/>
      <c r="X123" s="47"/>
    </row>
    <row r="124" spans="14:24" ht="14.25" customHeight="1">
      <c r="N124" s="47"/>
      <c r="O124" s="31"/>
      <c r="Q124" s="56"/>
      <c r="R124" s="57"/>
      <c r="S124" s="58"/>
      <c r="X124" s="47"/>
    </row>
    <row r="125" spans="14:24" ht="14.25" customHeight="1">
      <c r="N125" s="47"/>
      <c r="O125" s="31"/>
      <c r="Q125" s="56"/>
      <c r="R125" s="57"/>
      <c r="S125" s="58"/>
      <c r="X125" s="47"/>
    </row>
    <row r="126" spans="14:24" ht="14.25" customHeight="1">
      <c r="N126" s="47"/>
      <c r="O126" s="31"/>
      <c r="Q126" s="56"/>
      <c r="R126" s="57"/>
      <c r="S126" s="58"/>
      <c r="X126" s="47"/>
    </row>
    <row r="127" spans="14:24" ht="14.25" customHeight="1">
      <c r="N127" s="47"/>
      <c r="O127" s="31"/>
      <c r="Q127" s="56"/>
      <c r="R127" s="57"/>
      <c r="S127" s="58"/>
      <c r="X127" s="47"/>
    </row>
    <row r="128" spans="14:24" ht="14.25" customHeight="1">
      <c r="N128" s="47"/>
      <c r="O128" s="31"/>
      <c r="Q128" s="56"/>
      <c r="R128" s="57"/>
      <c r="S128" s="58"/>
      <c r="X128" s="47"/>
    </row>
    <row r="129" spans="14:24" ht="14.25" customHeight="1">
      <c r="N129" s="47"/>
      <c r="O129" s="31"/>
      <c r="Q129" s="56"/>
      <c r="R129" s="57"/>
      <c r="S129" s="58"/>
      <c r="X129" s="47"/>
    </row>
    <row r="130" spans="14:24" ht="14.25" customHeight="1">
      <c r="N130" s="47"/>
      <c r="O130" s="31"/>
      <c r="Q130" s="56"/>
      <c r="R130" s="57"/>
      <c r="S130" s="58"/>
      <c r="X130" s="47"/>
    </row>
    <row r="131" spans="14:24" ht="14.25" customHeight="1">
      <c r="N131" s="47"/>
      <c r="O131" s="31"/>
      <c r="Q131" s="56"/>
      <c r="R131" s="57"/>
      <c r="S131" s="58"/>
      <c r="X131" s="47"/>
    </row>
    <row r="132" spans="14:24" ht="14.25" customHeight="1">
      <c r="N132" s="47"/>
      <c r="O132" s="31"/>
      <c r="Q132" s="56"/>
      <c r="R132" s="57"/>
      <c r="S132" s="58"/>
      <c r="X132" s="47"/>
    </row>
    <row r="133" spans="14:24" ht="14.25" customHeight="1">
      <c r="N133" s="47"/>
      <c r="O133" s="31"/>
      <c r="Q133" s="56"/>
      <c r="R133" s="57"/>
      <c r="S133" s="58"/>
      <c r="X133" s="47"/>
    </row>
    <row r="134" spans="14:24" ht="14.25" customHeight="1">
      <c r="N134" s="47"/>
      <c r="O134" s="31"/>
      <c r="Q134" s="56"/>
      <c r="R134" s="57"/>
      <c r="S134" s="58"/>
      <c r="X134" s="47"/>
    </row>
    <row r="135" spans="14:24" ht="14.25" customHeight="1">
      <c r="N135" s="47"/>
      <c r="O135" s="31"/>
      <c r="Q135" s="56"/>
      <c r="R135" s="57"/>
      <c r="S135" s="58"/>
      <c r="X135" s="47"/>
    </row>
    <row r="136" spans="14:24" ht="14.25" customHeight="1">
      <c r="N136" s="47"/>
      <c r="O136" s="31"/>
      <c r="Q136" s="56"/>
      <c r="R136" s="57"/>
      <c r="S136" s="58"/>
      <c r="X136" s="47"/>
    </row>
    <row r="137" spans="14:24" ht="14.25" customHeight="1">
      <c r="N137" s="47"/>
      <c r="O137" s="31"/>
      <c r="Q137" s="56"/>
      <c r="R137" s="57"/>
      <c r="S137" s="58"/>
      <c r="X137" s="47"/>
    </row>
    <row r="138" spans="14:24" ht="14.25" customHeight="1">
      <c r="N138" s="47"/>
      <c r="O138" s="31"/>
      <c r="Q138" s="56"/>
      <c r="R138" s="57"/>
      <c r="S138" s="58"/>
      <c r="X138" s="47"/>
    </row>
    <row r="139" spans="14:24" ht="14.25" customHeight="1">
      <c r="N139" s="47"/>
      <c r="O139" s="31"/>
      <c r="Q139" s="56"/>
      <c r="R139" s="57"/>
      <c r="S139" s="58"/>
      <c r="X139" s="47"/>
    </row>
    <row r="140" spans="14:24" ht="14.25" customHeight="1">
      <c r="N140" s="47"/>
      <c r="O140" s="31"/>
      <c r="Q140" s="56"/>
      <c r="R140" s="57"/>
      <c r="S140" s="58"/>
      <c r="X140" s="47"/>
    </row>
    <row r="141" spans="14:24" ht="14.25" customHeight="1">
      <c r="N141" s="47"/>
      <c r="O141" s="31"/>
      <c r="Q141" s="56"/>
      <c r="R141" s="57"/>
      <c r="S141" s="58"/>
      <c r="X141" s="47"/>
    </row>
    <row r="142" spans="14:24" ht="14.25" customHeight="1">
      <c r="N142" s="47"/>
      <c r="O142" s="31"/>
      <c r="Q142" s="56"/>
      <c r="R142" s="57"/>
      <c r="S142" s="58"/>
      <c r="X142" s="47"/>
    </row>
    <row r="143" spans="14:24" ht="14.25" customHeight="1">
      <c r="N143" s="47"/>
      <c r="O143" s="31"/>
      <c r="Q143" s="56"/>
      <c r="R143" s="57"/>
      <c r="S143" s="58"/>
      <c r="X143" s="47"/>
    </row>
    <row r="144" spans="14:24" ht="14.25" customHeight="1">
      <c r="N144" s="47"/>
      <c r="O144" s="31"/>
      <c r="Q144" s="56"/>
      <c r="R144" s="57"/>
      <c r="S144" s="58"/>
      <c r="X144" s="47"/>
    </row>
    <row r="145" spans="14:24" ht="14.25" customHeight="1">
      <c r="N145" s="47"/>
      <c r="O145" s="31"/>
      <c r="Q145" s="56"/>
      <c r="R145" s="57"/>
      <c r="S145" s="58"/>
      <c r="X145" s="47"/>
    </row>
    <row r="146" spans="14:24" ht="14.25" customHeight="1">
      <c r="N146" s="47"/>
      <c r="O146" s="31"/>
      <c r="Q146" s="56"/>
      <c r="R146" s="57"/>
      <c r="S146" s="58"/>
      <c r="X146" s="47"/>
    </row>
    <row r="147" spans="14:24" ht="14.25" customHeight="1">
      <c r="N147" s="47"/>
      <c r="O147" s="31"/>
      <c r="Q147" s="56"/>
      <c r="R147" s="57"/>
      <c r="S147" s="58"/>
      <c r="X147" s="47"/>
    </row>
    <row r="148" spans="14:24" ht="14.25" customHeight="1">
      <c r="N148" s="47"/>
      <c r="O148" s="31"/>
      <c r="Q148" s="56"/>
      <c r="R148" s="57"/>
      <c r="S148" s="58"/>
      <c r="X148" s="47"/>
    </row>
    <row r="149" spans="14:24" ht="14.25" customHeight="1">
      <c r="N149" s="47"/>
      <c r="O149" s="31"/>
      <c r="Q149" s="56"/>
      <c r="R149" s="57"/>
      <c r="S149" s="58"/>
      <c r="X149" s="47"/>
    </row>
    <row r="150" spans="14:24" ht="14.25" customHeight="1">
      <c r="N150" s="47"/>
      <c r="O150" s="31"/>
      <c r="Q150" s="56"/>
      <c r="R150" s="57"/>
      <c r="S150" s="58"/>
      <c r="X150" s="47"/>
    </row>
    <row r="151" spans="14:24" ht="14.25" customHeight="1">
      <c r="N151" s="47"/>
      <c r="O151" s="31"/>
      <c r="Q151" s="56"/>
      <c r="R151" s="57"/>
      <c r="S151" s="58"/>
      <c r="X151" s="47"/>
    </row>
    <row r="152" spans="14:24" ht="14.25" customHeight="1">
      <c r="N152" s="47"/>
      <c r="O152" s="31"/>
      <c r="Q152" s="56"/>
      <c r="R152" s="57"/>
      <c r="S152" s="58"/>
      <c r="X152" s="47"/>
    </row>
    <row r="153" spans="14:24" ht="14.25" customHeight="1">
      <c r="N153" s="47"/>
      <c r="O153" s="31"/>
      <c r="Q153" s="56"/>
      <c r="R153" s="57"/>
      <c r="S153" s="58"/>
      <c r="X153" s="47"/>
    </row>
    <row r="154" spans="14:24" ht="14.25" customHeight="1">
      <c r="N154" s="47"/>
      <c r="O154" s="31"/>
      <c r="Q154" s="56"/>
      <c r="R154" s="57"/>
      <c r="S154" s="58"/>
      <c r="X154" s="47"/>
    </row>
    <row r="155" spans="14:24" ht="14.25" customHeight="1">
      <c r="N155" s="47"/>
      <c r="O155" s="31"/>
      <c r="Q155" s="56"/>
      <c r="R155" s="57"/>
      <c r="S155" s="58"/>
      <c r="X155" s="47"/>
    </row>
    <row r="156" spans="14:24" ht="14.25" customHeight="1">
      <c r="N156" s="47"/>
      <c r="O156" s="31"/>
      <c r="Q156" s="56"/>
      <c r="R156" s="57"/>
      <c r="S156" s="58"/>
      <c r="X156" s="47"/>
    </row>
    <row r="157" spans="14:24" ht="14.25" customHeight="1">
      <c r="N157" s="47"/>
      <c r="O157" s="31"/>
      <c r="Q157" s="56"/>
      <c r="R157" s="57"/>
      <c r="S157" s="58"/>
      <c r="X157" s="47"/>
    </row>
    <row r="158" spans="14:24" ht="14.25" customHeight="1">
      <c r="N158" s="47"/>
      <c r="O158" s="31"/>
      <c r="Q158" s="56"/>
      <c r="R158" s="57"/>
      <c r="S158" s="58"/>
      <c r="X158" s="47"/>
    </row>
    <row r="159" spans="14:24" ht="14.25" customHeight="1">
      <c r="N159" s="47"/>
      <c r="O159" s="31"/>
      <c r="Q159" s="56"/>
      <c r="R159" s="57"/>
      <c r="S159" s="58"/>
      <c r="X159" s="47"/>
    </row>
    <row r="160" spans="14:24" ht="14.25" customHeight="1">
      <c r="N160" s="47"/>
      <c r="O160" s="31"/>
      <c r="Q160" s="56"/>
      <c r="R160" s="57"/>
      <c r="S160" s="58"/>
      <c r="X160" s="47"/>
    </row>
    <row r="161" spans="14:24" ht="14.25" customHeight="1">
      <c r="N161" s="47"/>
      <c r="O161" s="31"/>
      <c r="Q161" s="56"/>
      <c r="R161" s="57"/>
      <c r="S161" s="58"/>
      <c r="X161" s="47"/>
    </row>
    <row r="162" spans="14:24" ht="14.25" customHeight="1">
      <c r="N162" s="47"/>
      <c r="O162" s="31"/>
      <c r="Q162" s="56"/>
      <c r="R162" s="57"/>
      <c r="S162" s="58"/>
      <c r="X162" s="47"/>
    </row>
    <row r="163" spans="14:24" ht="14.25" customHeight="1">
      <c r="N163" s="47"/>
      <c r="O163" s="31"/>
      <c r="Q163" s="56"/>
      <c r="R163" s="57"/>
      <c r="S163" s="58"/>
      <c r="X163" s="47"/>
    </row>
    <row r="164" spans="14:24" ht="14.25" customHeight="1">
      <c r="N164" s="47"/>
      <c r="O164" s="31"/>
      <c r="Q164" s="56"/>
      <c r="R164" s="57"/>
      <c r="S164" s="58"/>
      <c r="X164" s="47"/>
    </row>
    <row r="165" spans="14:24" ht="14.25" customHeight="1">
      <c r="N165" s="47"/>
      <c r="O165" s="31"/>
      <c r="Q165" s="56"/>
      <c r="R165" s="57"/>
      <c r="S165" s="58"/>
      <c r="X165" s="47"/>
    </row>
    <row r="166" spans="14:24" ht="14.25" customHeight="1">
      <c r="N166" s="47"/>
      <c r="O166" s="31"/>
      <c r="Q166" s="56"/>
      <c r="R166" s="57"/>
      <c r="S166" s="58"/>
      <c r="X166" s="47"/>
    </row>
    <row r="167" spans="14:24" ht="14.25" customHeight="1">
      <c r="N167" s="47"/>
      <c r="O167" s="31"/>
      <c r="Q167" s="56"/>
      <c r="R167" s="57"/>
      <c r="S167" s="58"/>
      <c r="X167" s="47"/>
    </row>
    <row r="168" spans="14:24" ht="14.25" customHeight="1">
      <c r="N168" s="47"/>
      <c r="O168" s="31"/>
      <c r="Q168" s="56"/>
      <c r="R168" s="57"/>
      <c r="S168" s="58"/>
      <c r="X168" s="47"/>
    </row>
    <row r="169" spans="14:24" ht="14.25" customHeight="1">
      <c r="N169" s="47"/>
      <c r="O169" s="31"/>
      <c r="Q169" s="56"/>
      <c r="R169" s="57"/>
      <c r="S169" s="58"/>
      <c r="X169" s="47"/>
    </row>
    <row r="170" spans="14:24" ht="14.25" customHeight="1">
      <c r="N170" s="47"/>
      <c r="O170" s="31"/>
      <c r="Q170" s="56"/>
      <c r="R170" s="57"/>
      <c r="S170" s="58"/>
      <c r="X170" s="47"/>
    </row>
    <row r="171" spans="14:24" ht="14.25" customHeight="1">
      <c r="N171" s="47"/>
      <c r="O171" s="31"/>
      <c r="Q171" s="56"/>
      <c r="R171" s="57"/>
      <c r="S171" s="58"/>
      <c r="X171" s="47"/>
    </row>
    <row r="172" spans="14:24" ht="14.25" customHeight="1">
      <c r="N172" s="47"/>
      <c r="O172" s="31"/>
      <c r="Q172" s="56"/>
      <c r="R172" s="57"/>
      <c r="S172" s="58"/>
      <c r="X172" s="47"/>
    </row>
    <row r="173" spans="14:24" ht="14.25" customHeight="1">
      <c r="N173" s="47"/>
      <c r="O173" s="31"/>
      <c r="Q173" s="56"/>
      <c r="R173" s="57"/>
      <c r="S173" s="58"/>
      <c r="X173" s="47"/>
    </row>
    <row r="174" spans="14:24" ht="14.25" customHeight="1">
      <c r="N174" s="47"/>
      <c r="O174" s="31"/>
      <c r="Q174" s="56"/>
      <c r="R174" s="57"/>
      <c r="S174" s="58"/>
      <c r="X174" s="47"/>
    </row>
    <row r="175" spans="14:24" ht="14.25" customHeight="1">
      <c r="N175" s="47"/>
      <c r="O175" s="31"/>
      <c r="Q175" s="56"/>
      <c r="R175" s="57"/>
      <c r="S175" s="58"/>
      <c r="X175" s="47"/>
    </row>
    <row r="176" spans="14:24" ht="14.25" customHeight="1">
      <c r="N176" s="47"/>
      <c r="O176" s="31"/>
      <c r="Q176" s="56"/>
      <c r="R176" s="57"/>
      <c r="S176" s="58"/>
      <c r="X176" s="47"/>
    </row>
    <row r="177" spans="14:24" ht="14.25" customHeight="1">
      <c r="N177" s="47"/>
      <c r="O177" s="31"/>
      <c r="Q177" s="56"/>
      <c r="R177" s="57"/>
      <c r="S177" s="58"/>
      <c r="X177" s="47"/>
    </row>
    <row r="178" spans="14:24" ht="14.25" customHeight="1">
      <c r="N178" s="47"/>
      <c r="O178" s="31"/>
      <c r="Q178" s="56"/>
      <c r="R178" s="57"/>
      <c r="S178" s="58"/>
      <c r="X178" s="47"/>
    </row>
    <row r="179" spans="14:24" ht="14.25" customHeight="1">
      <c r="N179" s="47"/>
      <c r="O179" s="31"/>
      <c r="Q179" s="56"/>
      <c r="R179" s="57"/>
      <c r="S179" s="58"/>
      <c r="X179" s="47"/>
    </row>
    <row r="180" spans="14:24" ht="14.25" customHeight="1">
      <c r="N180" s="47"/>
      <c r="O180" s="31"/>
      <c r="Q180" s="56"/>
      <c r="R180" s="57"/>
      <c r="S180" s="58"/>
      <c r="X180" s="47"/>
    </row>
    <row r="181" spans="14:24" ht="14.25" customHeight="1">
      <c r="N181" s="47"/>
      <c r="O181" s="31"/>
      <c r="Q181" s="56"/>
      <c r="R181" s="57"/>
      <c r="S181" s="58"/>
      <c r="X181" s="47"/>
    </row>
    <row r="182" spans="14:24" ht="14.25" customHeight="1">
      <c r="N182" s="47"/>
      <c r="O182" s="31"/>
      <c r="Q182" s="56"/>
      <c r="R182" s="57"/>
      <c r="S182" s="58"/>
      <c r="X182" s="47"/>
    </row>
    <row r="183" spans="14:24" ht="14.25" customHeight="1">
      <c r="N183" s="47"/>
      <c r="O183" s="31"/>
      <c r="Q183" s="56"/>
      <c r="R183" s="57"/>
      <c r="S183" s="58"/>
      <c r="X183" s="47"/>
    </row>
    <row r="184" spans="14:24" ht="14.25" customHeight="1">
      <c r="N184" s="47"/>
      <c r="O184" s="31"/>
      <c r="Q184" s="56"/>
      <c r="R184" s="57"/>
      <c r="S184" s="58"/>
      <c r="X184" s="47"/>
    </row>
    <row r="185" spans="14:24" ht="14.25" customHeight="1">
      <c r="N185" s="47"/>
      <c r="O185" s="31"/>
      <c r="Q185" s="56"/>
      <c r="R185" s="57"/>
      <c r="S185" s="58"/>
      <c r="X185" s="47"/>
    </row>
    <row r="186" spans="14:24" ht="14.25" customHeight="1">
      <c r="N186" s="47"/>
      <c r="O186" s="31"/>
      <c r="Q186" s="56"/>
      <c r="R186" s="57"/>
      <c r="S186" s="58"/>
      <c r="X186" s="47"/>
    </row>
    <row r="187" spans="14:24" ht="14.25" customHeight="1">
      <c r="N187" s="47"/>
      <c r="O187" s="31"/>
      <c r="Q187" s="56"/>
      <c r="R187" s="57"/>
      <c r="S187" s="58"/>
      <c r="X187" s="47"/>
    </row>
    <row r="188" spans="14:24" ht="14.25" customHeight="1">
      <c r="N188" s="47"/>
      <c r="O188" s="31"/>
      <c r="Q188" s="56"/>
      <c r="R188" s="57"/>
      <c r="S188" s="58"/>
      <c r="X188" s="47"/>
    </row>
    <row r="189" spans="14:24" ht="14.25" customHeight="1">
      <c r="N189" s="47"/>
      <c r="O189" s="31"/>
      <c r="Q189" s="56"/>
      <c r="R189" s="57"/>
      <c r="S189" s="58"/>
      <c r="X189" s="47"/>
    </row>
    <row r="190" spans="14:24" ht="14.25" customHeight="1">
      <c r="N190" s="47"/>
      <c r="O190" s="31"/>
      <c r="Q190" s="56"/>
      <c r="R190" s="57"/>
      <c r="S190" s="58"/>
      <c r="X190" s="47"/>
    </row>
    <row r="191" spans="14:24" ht="14.25" customHeight="1">
      <c r="N191" s="47"/>
      <c r="O191" s="31"/>
      <c r="Q191" s="56"/>
      <c r="R191" s="57"/>
      <c r="S191" s="58"/>
      <c r="X191" s="47"/>
    </row>
    <row r="192" spans="14:24" ht="14.25" customHeight="1">
      <c r="N192" s="47"/>
      <c r="O192" s="31"/>
      <c r="Q192" s="56"/>
      <c r="R192" s="57"/>
      <c r="S192" s="58"/>
      <c r="X192" s="47"/>
    </row>
    <row r="193" spans="14:24" ht="14.25" customHeight="1">
      <c r="N193" s="47"/>
      <c r="O193" s="31"/>
      <c r="Q193" s="56"/>
      <c r="R193" s="57"/>
      <c r="S193" s="58"/>
      <c r="X193" s="47"/>
    </row>
    <row r="194" spans="14:24" ht="14.25" customHeight="1">
      <c r="N194" s="47"/>
      <c r="O194" s="31"/>
      <c r="Q194" s="56"/>
      <c r="R194" s="57"/>
      <c r="S194" s="58"/>
      <c r="X194" s="47"/>
    </row>
    <row r="195" spans="14:24" ht="14.25" customHeight="1">
      <c r="N195" s="47"/>
      <c r="O195" s="31"/>
      <c r="Q195" s="56"/>
      <c r="R195" s="57"/>
      <c r="S195" s="58"/>
      <c r="X195" s="47"/>
    </row>
    <row r="196" spans="14:24" ht="14.25" customHeight="1">
      <c r="N196" s="47"/>
      <c r="O196" s="31"/>
      <c r="Q196" s="56"/>
      <c r="R196" s="57"/>
      <c r="S196" s="58"/>
      <c r="X196" s="47"/>
    </row>
    <row r="197" spans="14:24" ht="14.25" customHeight="1">
      <c r="N197" s="47"/>
      <c r="O197" s="31"/>
      <c r="Q197" s="56"/>
      <c r="R197" s="57"/>
      <c r="S197" s="58"/>
      <c r="X197" s="47"/>
    </row>
    <row r="198" spans="14:24" ht="14.25" customHeight="1">
      <c r="N198" s="47"/>
      <c r="O198" s="31"/>
      <c r="Q198" s="56"/>
      <c r="R198" s="57"/>
      <c r="S198" s="58"/>
      <c r="X198" s="47"/>
    </row>
    <row r="199" spans="14:24" ht="14.25" customHeight="1">
      <c r="N199" s="47"/>
      <c r="O199" s="31"/>
      <c r="Q199" s="56"/>
      <c r="R199" s="57"/>
      <c r="S199" s="58"/>
      <c r="X199" s="47"/>
    </row>
    <row r="200" spans="14:24" ht="14.25" customHeight="1">
      <c r="N200" s="47"/>
      <c r="O200" s="31"/>
      <c r="Q200" s="56"/>
      <c r="R200" s="57"/>
      <c r="S200" s="58"/>
      <c r="X200" s="47"/>
    </row>
    <row r="201" spans="14:24" ht="14.25" customHeight="1">
      <c r="N201" s="47"/>
      <c r="O201" s="31"/>
      <c r="Q201" s="56"/>
      <c r="R201" s="57"/>
      <c r="S201" s="58"/>
      <c r="X201" s="47"/>
    </row>
    <row r="202" spans="14:24" ht="14.25" customHeight="1">
      <c r="N202" s="47"/>
      <c r="O202" s="31"/>
      <c r="Q202" s="56"/>
      <c r="R202" s="57"/>
      <c r="S202" s="58"/>
      <c r="X202" s="47"/>
    </row>
    <row r="203" spans="14:24" ht="14.25" customHeight="1">
      <c r="N203" s="47"/>
      <c r="O203" s="31"/>
      <c r="Q203" s="56"/>
      <c r="R203" s="57"/>
      <c r="S203" s="58"/>
      <c r="X203" s="47"/>
    </row>
    <row r="204" spans="14:24" ht="14.25" customHeight="1">
      <c r="N204" s="47"/>
      <c r="O204" s="31"/>
      <c r="Q204" s="56"/>
      <c r="R204" s="57"/>
      <c r="S204" s="58"/>
      <c r="X204" s="47"/>
    </row>
    <row r="205" spans="14:24" ht="14.25" customHeight="1">
      <c r="N205" s="47"/>
      <c r="O205" s="31"/>
      <c r="Q205" s="56"/>
      <c r="R205" s="57"/>
      <c r="S205" s="58"/>
      <c r="X205" s="47"/>
    </row>
    <row r="206" spans="14:24" ht="14.25" customHeight="1">
      <c r="N206" s="47"/>
      <c r="O206" s="31"/>
      <c r="Q206" s="56"/>
      <c r="R206" s="57"/>
      <c r="S206" s="58"/>
      <c r="X206" s="47"/>
    </row>
    <row r="207" spans="14:24" ht="14.25" customHeight="1">
      <c r="N207" s="47"/>
      <c r="O207" s="31"/>
      <c r="Q207" s="56"/>
      <c r="R207" s="57"/>
      <c r="S207" s="58"/>
      <c r="X207" s="47"/>
    </row>
    <row r="208" spans="14:24" ht="14.25" customHeight="1">
      <c r="N208" s="47"/>
      <c r="O208" s="31"/>
      <c r="Q208" s="56"/>
      <c r="R208" s="57"/>
      <c r="S208" s="58"/>
      <c r="X208" s="47"/>
    </row>
    <row r="209" spans="14:24" ht="14.25" customHeight="1">
      <c r="N209" s="47"/>
      <c r="O209" s="31"/>
      <c r="Q209" s="56"/>
      <c r="R209" s="57"/>
      <c r="S209" s="58"/>
      <c r="X209" s="47"/>
    </row>
    <row r="210" spans="14:24" ht="14.25" customHeight="1">
      <c r="N210" s="47"/>
      <c r="O210" s="31"/>
      <c r="Q210" s="56"/>
      <c r="R210" s="57"/>
      <c r="S210" s="58"/>
      <c r="X210" s="47"/>
    </row>
    <row r="211" spans="14:24" ht="14.25" customHeight="1">
      <c r="N211" s="47"/>
      <c r="O211" s="31"/>
      <c r="Q211" s="56"/>
      <c r="R211" s="57"/>
      <c r="S211" s="58"/>
      <c r="X211" s="47"/>
    </row>
    <row r="212" spans="14:24" ht="14.25" customHeight="1">
      <c r="N212" s="47"/>
      <c r="O212" s="31"/>
      <c r="Q212" s="56"/>
      <c r="R212" s="57"/>
      <c r="S212" s="58"/>
      <c r="X212" s="47"/>
    </row>
    <row r="213" spans="14:24" ht="14.25" customHeight="1">
      <c r="N213" s="47"/>
      <c r="O213" s="31"/>
      <c r="Q213" s="56"/>
      <c r="R213" s="57"/>
      <c r="S213" s="58"/>
      <c r="X213" s="47"/>
    </row>
    <row r="214" spans="14:24" ht="14.25" customHeight="1">
      <c r="N214" s="47"/>
      <c r="O214" s="31"/>
      <c r="Q214" s="56"/>
      <c r="R214" s="57"/>
      <c r="S214" s="58"/>
      <c r="X214" s="47"/>
    </row>
    <row r="215" spans="14:24" ht="14.25" customHeight="1">
      <c r="N215" s="47"/>
      <c r="O215" s="31"/>
      <c r="Q215" s="56"/>
      <c r="R215" s="57"/>
      <c r="S215" s="58"/>
      <c r="X215" s="47"/>
    </row>
    <row r="216" spans="14:24" ht="14.25" customHeight="1">
      <c r="N216" s="47"/>
      <c r="O216" s="31"/>
      <c r="Q216" s="56"/>
      <c r="R216" s="57"/>
      <c r="S216" s="58"/>
      <c r="X216" s="47"/>
    </row>
    <row r="217" spans="14:24" ht="14.25" customHeight="1">
      <c r="N217" s="47"/>
      <c r="O217" s="31"/>
      <c r="Q217" s="56"/>
      <c r="R217" s="57"/>
      <c r="S217" s="58"/>
      <c r="X217" s="47"/>
    </row>
    <row r="218" spans="14:24" ht="14.25" customHeight="1">
      <c r="N218" s="47"/>
      <c r="O218" s="31"/>
      <c r="Q218" s="56"/>
      <c r="R218" s="57"/>
      <c r="S218" s="58"/>
      <c r="X218" s="47"/>
    </row>
    <row r="219" spans="14:24" ht="14.25" customHeight="1">
      <c r="N219" s="47"/>
      <c r="O219" s="31"/>
      <c r="Q219" s="56"/>
      <c r="R219" s="57"/>
      <c r="S219" s="58"/>
      <c r="X219" s="47"/>
    </row>
    <row r="220" spans="14:24" ht="14.25" customHeight="1">
      <c r="N220" s="47"/>
      <c r="O220" s="31"/>
      <c r="Q220" s="56"/>
      <c r="R220" s="57"/>
      <c r="S220" s="58"/>
      <c r="X220" s="47"/>
    </row>
    <row r="221" spans="14:24" ht="14.25" customHeight="1">
      <c r="N221" s="47"/>
      <c r="O221" s="31"/>
      <c r="Q221" s="56"/>
      <c r="R221" s="57"/>
      <c r="S221" s="58"/>
      <c r="X221" s="47"/>
    </row>
    <row r="222" spans="14:24" ht="14.25" customHeight="1">
      <c r="N222" s="47"/>
      <c r="O222" s="31"/>
      <c r="Q222" s="56"/>
      <c r="R222" s="57"/>
      <c r="S222" s="58"/>
      <c r="X222" s="47"/>
    </row>
    <row r="223" spans="14:24" ht="14.25" customHeight="1">
      <c r="N223" s="47"/>
      <c r="O223" s="31"/>
      <c r="Q223" s="56"/>
      <c r="R223" s="57"/>
      <c r="S223" s="58"/>
      <c r="X223" s="47"/>
    </row>
    <row r="224" spans="14:24" ht="14.25" customHeight="1">
      <c r="N224" s="47"/>
      <c r="O224" s="31"/>
      <c r="Q224" s="56"/>
      <c r="R224" s="57"/>
      <c r="S224" s="58"/>
      <c r="X224" s="47"/>
    </row>
    <row r="225" spans="14:24" ht="14.25" customHeight="1">
      <c r="N225" s="47"/>
      <c r="O225" s="31"/>
      <c r="Q225" s="56"/>
      <c r="R225" s="57"/>
      <c r="S225" s="58"/>
      <c r="X225" s="47"/>
    </row>
    <row r="226" spans="14:24" ht="14.25" customHeight="1">
      <c r="N226" s="47"/>
      <c r="O226" s="31"/>
      <c r="Q226" s="56"/>
      <c r="R226" s="57"/>
      <c r="S226" s="58"/>
      <c r="X226" s="47"/>
    </row>
    <row r="227" spans="14:24" ht="14.25" customHeight="1">
      <c r="N227" s="47"/>
      <c r="O227" s="31"/>
      <c r="Q227" s="56"/>
      <c r="R227" s="57"/>
      <c r="S227" s="58"/>
      <c r="X227" s="47"/>
    </row>
    <row r="228" spans="14:24" ht="14.25" customHeight="1">
      <c r="N228" s="47"/>
      <c r="O228" s="31"/>
      <c r="Q228" s="56"/>
      <c r="R228" s="57"/>
      <c r="S228" s="58"/>
      <c r="X228" s="47"/>
    </row>
    <row r="229" spans="14:24" ht="14.25" customHeight="1">
      <c r="N229" s="47"/>
      <c r="O229" s="31"/>
      <c r="Q229" s="56"/>
      <c r="R229" s="57"/>
      <c r="S229" s="58"/>
      <c r="X229" s="47"/>
    </row>
    <row r="230" spans="14:24" ht="14.25" customHeight="1">
      <c r="N230" s="47"/>
      <c r="O230" s="31"/>
      <c r="Q230" s="56"/>
      <c r="R230" s="57"/>
      <c r="S230" s="58"/>
      <c r="X230" s="47"/>
    </row>
    <row r="231" spans="14:24" ht="14.25" customHeight="1">
      <c r="N231" s="47"/>
      <c r="O231" s="31"/>
      <c r="Q231" s="56"/>
      <c r="R231" s="57"/>
      <c r="S231" s="58"/>
      <c r="X231" s="47"/>
    </row>
    <row r="232" spans="14:24" ht="14.25" customHeight="1">
      <c r="N232" s="47"/>
      <c r="O232" s="31"/>
      <c r="Q232" s="56"/>
      <c r="R232" s="57"/>
      <c r="S232" s="58"/>
      <c r="X232" s="47"/>
    </row>
    <row r="233" spans="14:24" ht="14.25" customHeight="1">
      <c r="N233" s="47"/>
      <c r="O233" s="31"/>
      <c r="Q233" s="56"/>
      <c r="R233" s="57"/>
      <c r="S233" s="58"/>
      <c r="X233" s="47"/>
    </row>
    <row r="234" spans="14:24" ht="14.25" customHeight="1">
      <c r="N234" s="47"/>
      <c r="O234" s="31"/>
      <c r="Q234" s="56"/>
      <c r="R234" s="57"/>
      <c r="S234" s="58"/>
      <c r="X234" s="47"/>
    </row>
    <row r="235" spans="14:24" ht="14.25" customHeight="1">
      <c r="N235" s="47"/>
      <c r="O235" s="31"/>
      <c r="Q235" s="56"/>
      <c r="R235" s="57"/>
      <c r="S235" s="58"/>
      <c r="X235" s="47"/>
    </row>
    <row r="236" spans="14:24" ht="14.25" customHeight="1">
      <c r="N236" s="47"/>
      <c r="O236" s="31"/>
      <c r="Q236" s="56"/>
      <c r="R236" s="57"/>
      <c r="S236" s="58"/>
      <c r="X236" s="47"/>
    </row>
    <row r="237" spans="14:24" ht="14.25" customHeight="1">
      <c r="N237" s="47"/>
      <c r="O237" s="31"/>
      <c r="Q237" s="56"/>
      <c r="R237" s="57"/>
      <c r="S237" s="58"/>
      <c r="X237" s="47"/>
    </row>
    <row r="238" spans="14:24" ht="14.25" customHeight="1">
      <c r="N238" s="47"/>
      <c r="O238" s="31"/>
      <c r="Q238" s="56"/>
      <c r="R238" s="57"/>
      <c r="S238" s="58"/>
      <c r="X238" s="47"/>
    </row>
    <row r="239" spans="14:24" ht="14.25" customHeight="1">
      <c r="N239" s="47"/>
      <c r="O239" s="31"/>
      <c r="Q239" s="56"/>
      <c r="R239" s="57"/>
      <c r="S239" s="58"/>
      <c r="X239" s="47"/>
    </row>
    <row r="240" spans="14:24" ht="14.25" customHeight="1">
      <c r="N240" s="47"/>
      <c r="O240" s="31"/>
      <c r="Q240" s="56"/>
      <c r="R240" s="57"/>
      <c r="S240" s="58"/>
      <c r="X240" s="47"/>
    </row>
    <row r="241" spans="14:24" ht="14.25" customHeight="1">
      <c r="N241" s="47"/>
      <c r="O241" s="31"/>
      <c r="Q241" s="56"/>
      <c r="R241" s="57"/>
      <c r="S241" s="58"/>
      <c r="X241" s="47"/>
    </row>
    <row r="242" spans="14:24" ht="14.25" customHeight="1">
      <c r="N242" s="47"/>
      <c r="O242" s="31"/>
      <c r="Q242" s="56"/>
      <c r="R242" s="57"/>
      <c r="S242" s="58"/>
      <c r="X242" s="47"/>
    </row>
    <row r="243" spans="14:24" ht="14.25" customHeight="1">
      <c r="N243" s="47"/>
      <c r="O243" s="31"/>
      <c r="Q243" s="56"/>
      <c r="R243" s="57"/>
      <c r="S243" s="58"/>
      <c r="X243" s="47"/>
    </row>
    <row r="244" spans="14:24" ht="14.25" customHeight="1">
      <c r="N244" s="47"/>
      <c r="O244" s="31"/>
      <c r="Q244" s="56"/>
      <c r="R244" s="57"/>
      <c r="S244" s="58"/>
      <c r="X244" s="47"/>
    </row>
    <row r="245" spans="14:24" ht="14.25" customHeight="1">
      <c r="N245" s="47"/>
      <c r="O245" s="31"/>
      <c r="Q245" s="56"/>
      <c r="R245" s="57"/>
      <c r="S245" s="58"/>
      <c r="X245" s="47"/>
    </row>
    <row r="246" spans="14:24" ht="14.25" customHeight="1">
      <c r="N246" s="47"/>
      <c r="O246" s="31"/>
      <c r="Q246" s="56"/>
      <c r="R246" s="57"/>
      <c r="S246" s="58"/>
      <c r="X246" s="47"/>
    </row>
    <row r="247" spans="14:24" ht="14.25" customHeight="1">
      <c r="N247" s="47"/>
      <c r="O247" s="31"/>
      <c r="Q247" s="56"/>
      <c r="R247" s="57"/>
      <c r="S247" s="58"/>
      <c r="X247" s="47"/>
    </row>
    <row r="248" spans="14:24" ht="14.25" customHeight="1">
      <c r="N248" s="47"/>
      <c r="O248" s="31"/>
      <c r="Q248" s="56"/>
      <c r="R248" s="57"/>
      <c r="S248" s="58"/>
      <c r="X248" s="47"/>
    </row>
    <row r="249" spans="14:24" ht="14.25" customHeight="1">
      <c r="N249" s="47"/>
      <c r="O249" s="31"/>
      <c r="Q249" s="56"/>
      <c r="R249" s="57"/>
      <c r="S249" s="58"/>
      <c r="X249" s="47"/>
    </row>
    <row r="250" spans="14:24" ht="14.25" customHeight="1">
      <c r="N250" s="47"/>
      <c r="O250" s="31"/>
      <c r="Q250" s="56"/>
      <c r="R250" s="57"/>
      <c r="S250" s="58"/>
      <c r="X250" s="47"/>
    </row>
    <row r="251" spans="14:24" ht="14.25" customHeight="1">
      <c r="N251" s="47"/>
      <c r="O251" s="31"/>
      <c r="Q251" s="56"/>
      <c r="R251" s="57"/>
      <c r="S251" s="58"/>
      <c r="X251" s="47"/>
    </row>
    <row r="252" spans="14:24" ht="14.25" customHeight="1">
      <c r="N252" s="47"/>
      <c r="O252" s="31"/>
      <c r="Q252" s="56"/>
      <c r="R252" s="57"/>
      <c r="S252" s="58"/>
      <c r="X252" s="47"/>
    </row>
    <row r="253" spans="14:24" ht="14.25" customHeight="1">
      <c r="N253" s="47"/>
      <c r="O253" s="31"/>
      <c r="Q253" s="56"/>
      <c r="R253" s="57"/>
      <c r="S253" s="58"/>
      <c r="X253" s="47"/>
    </row>
    <row r="254" spans="14:24" ht="14.25" customHeight="1">
      <c r="N254" s="47"/>
      <c r="O254" s="31"/>
      <c r="Q254" s="56"/>
      <c r="R254" s="57"/>
      <c r="S254" s="58"/>
      <c r="X254" s="47"/>
    </row>
    <row r="255" spans="14:24" ht="14.25" customHeight="1">
      <c r="N255" s="47"/>
      <c r="O255" s="31"/>
      <c r="Q255" s="56"/>
      <c r="R255" s="57"/>
      <c r="S255" s="58"/>
      <c r="X255" s="47"/>
    </row>
    <row r="256" spans="14:24" ht="14.25" customHeight="1">
      <c r="N256" s="47"/>
      <c r="O256" s="31"/>
      <c r="Q256" s="56"/>
      <c r="R256" s="57"/>
      <c r="S256" s="58"/>
      <c r="X256" s="47"/>
    </row>
    <row r="257" spans="14:24" ht="14.25" customHeight="1">
      <c r="N257" s="47"/>
      <c r="O257" s="31"/>
      <c r="Q257" s="56"/>
      <c r="R257" s="57"/>
      <c r="S257" s="58"/>
      <c r="X257" s="47"/>
    </row>
    <row r="258" spans="14:24" ht="14.25" customHeight="1">
      <c r="N258" s="47"/>
      <c r="O258" s="31"/>
      <c r="Q258" s="56"/>
      <c r="R258" s="57"/>
      <c r="S258" s="58"/>
      <c r="X258" s="47"/>
    </row>
    <row r="259" spans="14:24" ht="14.25" customHeight="1">
      <c r="N259" s="47"/>
      <c r="O259" s="31"/>
      <c r="Q259" s="56"/>
      <c r="R259" s="57"/>
      <c r="S259" s="58"/>
      <c r="X259" s="47"/>
    </row>
    <row r="260" spans="14:24" ht="14.25" customHeight="1">
      <c r="N260" s="47"/>
      <c r="O260" s="31"/>
      <c r="Q260" s="56"/>
      <c r="R260" s="57"/>
      <c r="S260" s="58"/>
      <c r="X260" s="47"/>
    </row>
    <row r="261" spans="14:24" ht="14.25" customHeight="1">
      <c r="N261" s="47"/>
      <c r="O261" s="31"/>
      <c r="Q261" s="56"/>
      <c r="R261" s="57"/>
      <c r="S261" s="58"/>
      <c r="X261" s="47"/>
    </row>
    <row r="262" spans="14:24" ht="14.25" customHeight="1">
      <c r="N262" s="47"/>
      <c r="O262" s="31"/>
      <c r="Q262" s="56"/>
      <c r="R262" s="57"/>
      <c r="S262" s="58"/>
      <c r="X262" s="47"/>
    </row>
    <row r="263" spans="14:24" ht="14.25" customHeight="1">
      <c r="N263" s="47"/>
      <c r="O263" s="31"/>
      <c r="Q263" s="56"/>
      <c r="R263" s="57"/>
      <c r="S263" s="58"/>
      <c r="X263" s="47"/>
    </row>
    <row r="264" spans="14:24" ht="14.25" customHeight="1">
      <c r="N264" s="47"/>
      <c r="O264" s="31"/>
      <c r="Q264" s="56"/>
      <c r="R264" s="57"/>
      <c r="S264" s="58"/>
      <c r="X264" s="47"/>
    </row>
    <row r="265" spans="14:24" ht="14.25" customHeight="1">
      <c r="N265" s="47"/>
      <c r="O265" s="31"/>
      <c r="Q265" s="56"/>
      <c r="R265" s="57"/>
      <c r="S265" s="58"/>
      <c r="X265" s="47"/>
    </row>
    <row r="266" spans="14:24" ht="14.25" customHeight="1">
      <c r="N266" s="47"/>
      <c r="O266" s="31"/>
      <c r="Q266" s="56"/>
      <c r="R266" s="57"/>
      <c r="S266" s="58"/>
      <c r="X266" s="47"/>
    </row>
    <row r="267" spans="14:24" ht="14.25" customHeight="1">
      <c r="N267" s="47"/>
      <c r="O267" s="31"/>
      <c r="Q267" s="56"/>
      <c r="R267" s="57"/>
      <c r="S267" s="58"/>
      <c r="X267" s="47"/>
    </row>
    <row r="268" spans="14:24" ht="14.25" customHeight="1">
      <c r="N268" s="47"/>
      <c r="O268" s="31"/>
      <c r="Q268" s="56"/>
      <c r="R268" s="57"/>
      <c r="S268" s="58"/>
      <c r="X268" s="47"/>
    </row>
    <row r="269" spans="14:24" ht="14.25" customHeight="1">
      <c r="N269" s="47"/>
      <c r="O269" s="31"/>
      <c r="Q269" s="56"/>
      <c r="R269" s="57"/>
      <c r="S269" s="58"/>
      <c r="X269" s="47"/>
    </row>
    <row r="270" spans="14:24" ht="14.25" customHeight="1">
      <c r="N270" s="47"/>
      <c r="O270" s="31"/>
      <c r="Q270" s="56"/>
      <c r="R270" s="57"/>
      <c r="S270" s="58"/>
      <c r="X270" s="47"/>
    </row>
    <row r="271" spans="14:24" ht="14.25" customHeight="1">
      <c r="N271" s="47"/>
      <c r="O271" s="31"/>
      <c r="Q271" s="56"/>
      <c r="R271" s="57"/>
      <c r="S271" s="58"/>
      <c r="X271" s="47"/>
    </row>
    <row r="272" spans="14:24" ht="14.25" customHeight="1">
      <c r="N272" s="47"/>
      <c r="O272" s="31"/>
      <c r="Q272" s="56"/>
      <c r="R272" s="57"/>
      <c r="S272" s="58"/>
      <c r="X272" s="47"/>
    </row>
    <row r="273" spans="14:24" ht="14.25" customHeight="1">
      <c r="N273" s="47"/>
      <c r="O273" s="31"/>
      <c r="Q273" s="56"/>
      <c r="R273" s="57"/>
      <c r="S273" s="58"/>
      <c r="X273" s="47"/>
    </row>
    <row r="274" spans="14:24" ht="14.25" customHeight="1">
      <c r="N274" s="47"/>
      <c r="O274" s="31"/>
      <c r="Q274" s="56"/>
      <c r="R274" s="57"/>
      <c r="S274" s="58"/>
      <c r="X274" s="47"/>
    </row>
    <row r="275" spans="14:24" ht="14.25" customHeight="1">
      <c r="N275" s="47"/>
      <c r="O275" s="31"/>
      <c r="Q275" s="56"/>
      <c r="R275" s="57"/>
      <c r="S275" s="58"/>
      <c r="X275" s="47"/>
    </row>
    <row r="276" spans="14:24" ht="14.25" customHeight="1">
      <c r="N276" s="47"/>
      <c r="O276" s="31"/>
      <c r="Q276" s="56"/>
      <c r="R276" s="57"/>
      <c r="S276" s="58"/>
      <c r="X276" s="47"/>
    </row>
    <row r="277" spans="14:24" ht="14.25" customHeight="1">
      <c r="N277" s="47"/>
      <c r="O277" s="31"/>
      <c r="Q277" s="56"/>
      <c r="R277" s="57"/>
      <c r="S277" s="58"/>
      <c r="X277" s="47"/>
    </row>
    <row r="278" spans="14:24" ht="14.25" customHeight="1">
      <c r="N278" s="47"/>
      <c r="O278" s="31"/>
      <c r="Q278" s="56"/>
      <c r="R278" s="57"/>
      <c r="S278" s="58"/>
      <c r="X278" s="47"/>
    </row>
    <row r="279" spans="14:24" ht="14.25" customHeight="1">
      <c r="N279" s="47"/>
      <c r="O279" s="31"/>
      <c r="Q279" s="56"/>
      <c r="R279" s="57"/>
      <c r="S279" s="58"/>
      <c r="X279" s="47"/>
    </row>
    <row r="280" spans="14:24" ht="14.25" customHeight="1">
      <c r="N280" s="47"/>
      <c r="O280" s="31"/>
      <c r="Q280" s="56"/>
      <c r="R280" s="57"/>
      <c r="S280" s="58"/>
      <c r="X280" s="47"/>
    </row>
    <row r="281" spans="14:24" ht="14.25" customHeight="1">
      <c r="N281" s="47"/>
      <c r="O281" s="31"/>
      <c r="Q281" s="56"/>
      <c r="R281" s="57"/>
      <c r="S281" s="58"/>
      <c r="X281" s="47"/>
    </row>
    <row r="282" spans="14:24" ht="14.25" customHeight="1">
      <c r="N282" s="47"/>
      <c r="O282" s="31"/>
      <c r="Q282" s="56"/>
      <c r="R282" s="57"/>
      <c r="S282" s="58"/>
      <c r="X282" s="47"/>
    </row>
    <row r="283" spans="14:24" ht="14.25" customHeight="1">
      <c r="N283" s="47"/>
      <c r="O283" s="31"/>
      <c r="Q283" s="56"/>
      <c r="R283" s="57"/>
      <c r="S283" s="58"/>
      <c r="X283" s="47"/>
    </row>
    <row r="284" spans="14:24" ht="14.25" customHeight="1">
      <c r="N284" s="47"/>
      <c r="O284" s="31"/>
      <c r="Q284" s="56"/>
      <c r="R284" s="57"/>
      <c r="S284" s="58"/>
      <c r="X284" s="47"/>
    </row>
    <row r="285" spans="14:24" ht="14.25" customHeight="1">
      <c r="N285" s="47"/>
      <c r="O285" s="31"/>
      <c r="Q285" s="56"/>
      <c r="R285" s="57"/>
      <c r="S285" s="58"/>
      <c r="X285" s="47"/>
    </row>
    <row r="286" spans="14:24" ht="14.25" customHeight="1">
      <c r="N286" s="47"/>
      <c r="O286" s="31"/>
      <c r="Q286" s="56"/>
      <c r="R286" s="57"/>
      <c r="S286" s="58"/>
      <c r="X286" s="47"/>
    </row>
    <row r="287" spans="14:24" ht="14.25" customHeight="1">
      <c r="N287" s="47"/>
      <c r="O287" s="31"/>
      <c r="Q287" s="56"/>
      <c r="R287" s="57"/>
      <c r="S287" s="58"/>
      <c r="X287" s="47"/>
    </row>
    <row r="288" spans="14:24" ht="14.25" customHeight="1">
      <c r="N288" s="47"/>
      <c r="O288" s="31"/>
      <c r="Q288" s="56"/>
      <c r="R288" s="57"/>
      <c r="S288" s="58"/>
      <c r="X288" s="47"/>
    </row>
    <row r="289" spans="14:24" ht="14.25" customHeight="1">
      <c r="N289" s="47"/>
      <c r="O289" s="31"/>
      <c r="Q289" s="56"/>
      <c r="R289" s="57"/>
      <c r="S289" s="58"/>
      <c r="X289" s="47"/>
    </row>
    <row r="290" spans="14:24" ht="14.25" customHeight="1">
      <c r="N290" s="47"/>
      <c r="O290" s="31"/>
      <c r="Q290" s="56"/>
      <c r="R290" s="57"/>
      <c r="S290" s="58"/>
      <c r="X290" s="47"/>
    </row>
    <row r="291" spans="14:24" ht="14.25" customHeight="1">
      <c r="N291" s="47"/>
      <c r="O291" s="31"/>
      <c r="Q291" s="56"/>
      <c r="R291" s="57"/>
      <c r="S291" s="58"/>
      <c r="X291" s="47"/>
    </row>
    <row r="292" spans="14:24" ht="14.25" customHeight="1">
      <c r="N292" s="47"/>
      <c r="O292" s="31"/>
      <c r="Q292" s="56"/>
      <c r="R292" s="57"/>
      <c r="S292" s="58"/>
      <c r="X292" s="47"/>
    </row>
    <row r="293" spans="14:24" ht="14.25" customHeight="1">
      <c r="N293" s="47"/>
      <c r="O293" s="31"/>
      <c r="Q293" s="56"/>
      <c r="R293" s="57"/>
      <c r="S293" s="58"/>
      <c r="X293" s="47"/>
    </row>
    <row r="294" spans="14:24" ht="14.25" customHeight="1">
      <c r="N294" s="47"/>
      <c r="O294" s="31"/>
      <c r="Q294" s="56"/>
      <c r="R294" s="57"/>
      <c r="S294" s="58"/>
      <c r="X294" s="47"/>
    </row>
    <row r="295" spans="14:24" ht="14.25" customHeight="1">
      <c r="N295" s="47"/>
      <c r="O295" s="31"/>
      <c r="Q295" s="56"/>
      <c r="R295" s="57"/>
      <c r="S295" s="58"/>
      <c r="X295" s="47"/>
    </row>
    <row r="296" spans="14:24" ht="14.25" customHeight="1">
      <c r="N296" s="47"/>
      <c r="O296" s="31"/>
      <c r="Q296" s="56"/>
      <c r="R296" s="57"/>
      <c r="S296" s="58"/>
      <c r="X296" s="47"/>
    </row>
    <row r="297" spans="14:24" ht="14.25" customHeight="1">
      <c r="N297" s="47"/>
      <c r="O297" s="31"/>
      <c r="Q297" s="56"/>
      <c r="R297" s="57"/>
      <c r="S297" s="58"/>
      <c r="X297" s="47"/>
    </row>
    <row r="298" spans="14:24" ht="14.25" customHeight="1">
      <c r="N298" s="47"/>
      <c r="O298" s="31"/>
      <c r="Q298" s="56"/>
      <c r="R298" s="57"/>
      <c r="S298" s="58"/>
      <c r="X298" s="47"/>
    </row>
    <row r="299" spans="14:24" ht="14.25" customHeight="1">
      <c r="N299" s="47"/>
      <c r="O299" s="31"/>
      <c r="Q299" s="56"/>
      <c r="R299" s="57"/>
      <c r="S299" s="58"/>
      <c r="X299" s="47"/>
    </row>
    <row r="300" spans="14:24" ht="14.25" customHeight="1">
      <c r="N300" s="47"/>
      <c r="O300" s="31"/>
      <c r="Q300" s="56"/>
      <c r="R300" s="57"/>
      <c r="S300" s="58"/>
      <c r="X300" s="47"/>
    </row>
    <row r="301" spans="14:24" ht="14.25" customHeight="1">
      <c r="N301" s="47"/>
      <c r="O301" s="31"/>
      <c r="Q301" s="56"/>
      <c r="R301" s="57"/>
      <c r="S301" s="58"/>
      <c r="X301" s="47"/>
    </row>
    <row r="302" spans="14:24" ht="14.25" customHeight="1">
      <c r="N302" s="47"/>
      <c r="O302" s="31"/>
      <c r="Q302" s="56"/>
      <c r="R302" s="57"/>
      <c r="S302" s="58"/>
      <c r="X302" s="47"/>
    </row>
    <row r="303" spans="14:24" ht="14.25" customHeight="1">
      <c r="N303" s="47"/>
      <c r="O303" s="31"/>
      <c r="Q303" s="56"/>
      <c r="R303" s="57"/>
      <c r="S303" s="58"/>
      <c r="X303" s="47"/>
    </row>
    <row r="304" spans="14:24" ht="14.25" customHeight="1">
      <c r="N304" s="47"/>
      <c r="O304" s="31"/>
      <c r="Q304" s="56"/>
      <c r="R304" s="57"/>
      <c r="S304" s="58"/>
      <c r="X304" s="47"/>
    </row>
    <row r="305" spans="14:24" ht="14.25" customHeight="1">
      <c r="N305" s="47"/>
      <c r="O305" s="31"/>
      <c r="Q305" s="56"/>
      <c r="R305" s="57"/>
      <c r="S305" s="58"/>
      <c r="X305" s="47"/>
    </row>
    <row r="306" spans="14:24" ht="14.25" customHeight="1">
      <c r="N306" s="47"/>
      <c r="O306" s="31"/>
      <c r="Q306" s="56"/>
      <c r="R306" s="57"/>
      <c r="S306" s="58"/>
      <c r="X306" s="47"/>
    </row>
    <row r="307" spans="14:24" ht="14.25" customHeight="1">
      <c r="N307" s="47"/>
      <c r="O307" s="31"/>
      <c r="Q307" s="56"/>
      <c r="R307" s="57"/>
      <c r="S307" s="58"/>
      <c r="X307" s="47"/>
    </row>
    <row r="308" spans="14:24" ht="14.25" customHeight="1">
      <c r="N308" s="47"/>
      <c r="O308" s="31"/>
      <c r="Q308" s="56"/>
      <c r="R308" s="57"/>
      <c r="S308" s="58"/>
      <c r="X308" s="47"/>
    </row>
    <row r="309" spans="14:24" ht="14.25" customHeight="1">
      <c r="N309" s="47"/>
      <c r="O309" s="31"/>
      <c r="Q309" s="56"/>
      <c r="R309" s="57"/>
      <c r="S309" s="58"/>
      <c r="X309" s="47"/>
    </row>
    <row r="310" spans="14:24" ht="14.25" customHeight="1">
      <c r="N310" s="47"/>
      <c r="O310" s="31"/>
      <c r="Q310" s="56"/>
      <c r="R310" s="57"/>
      <c r="S310" s="58"/>
      <c r="X310" s="47"/>
    </row>
    <row r="311" spans="14:24" ht="14.25" customHeight="1">
      <c r="N311" s="47"/>
      <c r="O311" s="31"/>
      <c r="Q311" s="56"/>
      <c r="R311" s="57"/>
      <c r="S311" s="58"/>
      <c r="X311" s="47"/>
    </row>
    <row r="312" spans="14:24" ht="14.25" customHeight="1">
      <c r="N312" s="47"/>
      <c r="O312" s="31"/>
      <c r="Q312" s="56"/>
      <c r="R312" s="57"/>
      <c r="S312" s="58"/>
      <c r="X312" s="47"/>
    </row>
    <row r="313" spans="14:24" ht="14.25" customHeight="1">
      <c r="N313" s="47"/>
      <c r="O313" s="31"/>
      <c r="Q313" s="56"/>
      <c r="R313" s="57"/>
      <c r="S313" s="58"/>
      <c r="X313" s="47"/>
    </row>
    <row r="314" spans="14:24" ht="14.25" customHeight="1">
      <c r="N314" s="47"/>
      <c r="O314" s="31"/>
      <c r="Q314" s="56"/>
      <c r="R314" s="57"/>
      <c r="S314" s="58"/>
      <c r="X314" s="47"/>
    </row>
    <row r="315" spans="14:24" ht="14.25" customHeight="1">
      <c r="N315" s="47"/>
      <c r="O315" s="31"/>
      <c r="Q315" s="56"/>
      <c r="R315" s="57"/>
      <c r="S315" s="58"/>
      <c r="X315" s="47"/>
    </row>
    <row r="316" spans="14:24" ht="14.25" customHeight="1">
      <c r="N316" s="47"/>
      <c r="O316" s="31"/>
      <c r="Q316" s="56"/>
      <c r="R316" s="57"/>
      <c r="S316" s="58"/>
      <c r="X316" s="47"/>
    </row>
    <row r="317" spans="14:24" ht="14.25" customHeight="1">
      <c r="N317" s="47"/>
      <c r="O317" s="31"/>
      <c r="Q317" s="56"/>
      <c r="R317" s="57"/>
      <c r="S317" s="58"/>
      <c r="X317" s="47"/>
    </row>
    <row r="318" spans="14:24" ht="14.25" customHeight="1">
      <c r="N318" s="47"/>
      <c r="O318" s="31"/>
      <c r="Q318" s="56"/>
      <c r="R318" s="57"/>
      <c r="S318" s="58"/>
      <c r="X318" s="47"/>
    </row>
    <row r="319" spans="14:24" ht="14.25" customHeight="1">
      <c r="N319" s="47"/>
      <c r="O319" s="31"/>
      <c r="Q319" s="56"/>
      <c r="R319" s="57"/>
      <c r="S319" s="58"/>
      <c r="X319" s="47"/>
    </row>
    <row r="320" spans="14:24" ht="14.25" customHeight="1">
      <c r="N320" s="47"/>
      <c r="O320" s="31"/>
      <c r="Q320" s="56"/>
      <c r="R320" s="57"/>
      <c r="S320" s="58"/>
      <c r="X320" s="47"/>
    </row>
    <row r="321" spans="14:24" ht="14.25" customHeight="1">
      <c r="N321" s="47"/>
      <c r="O321" s="31"/>
      <c r="Q321" s="56"/>
      <c r="R321" s="57"/>
      <c r="S321" s="58"/>
      <c r="X321" s="47"/>
    </row>
    <row r="322" spans="14:24" ht="14.25" customHeight="1">
      <c r="N322" s="47"/>
      <c r="O322" s="31"/>
      <c r="Q322" s="56"/>
      <c r="R322" s="57"/>
      <c r="S322" s="58"/>
      <c r="X322" s="47"/>
    </row>
    <row r="323" spans="14:24" ht="14.25" customHeight="1">
      <c r="N323" s="47"/>
      <c r="O323" s="31"/>
      <c r="Q323" s="56"/>
      <c r="R323" s="57"/>
      <c r="S323" s="58"/>
      <c r="X323" s="47"/>
    </row>
    <row r="324" spans="14:24" ht="14.25" customHeight="1">
      <c r="N324" s="47"/>
      <c r="O324" s="31"/>
      <c r="Q324" s="56"/>
      <c r="R324" s="57"/>
      <c r="S324" s="58"/>
      <c r="X324" s="47"/>
    </row>
    <row r="325" spans="14:24" ht="14.25" customHeight="1">
      <c r="N325" s="47"/>
      <c r="O325" s="31"/>
      <c r="Q325" s="56"/>
      <c r="R325" s="57"/>
      <c r="S325" s="58"/>
      <c r="X325" s="47"/>
    </row>
    <row r="326" spans="14:24" ht="14.25" customHeight="1">
      <c r="N326" s="47"/>
      <c r="O326" s="31"/>
      <c r="Q326" s="56"/>
      <c r="R326" s="57"/>
      <c r="S326" s="58"/>
      <c r="X326" s="47"/>
    </row>
    <row r="327" spans="14:24" ht="14.25" customHeight="1">
      <c r="N327" s="47"/>
      <c r="O327" s="31"/>
      <c r="Q327" s="56"/>
      <c r="R327" s="57"/>
      <c r="S327" s="58"/>
      <c r="X327" s="47"/>
    </row>
    <row r="328" spans="14:24" ht="14.25" customHeight="1">
      <c r="N328" s="47"/>
      <c r="O328" s="31"/>
      <c r="Q328" s="56"/>
      <c r="R328" s="57"/>
      <c r="S328" s="58"/>
      <c r="X328" s="47"/>
    </row>
    <row r="329" spans="14:24" ht="14.25" customHeight="1">
      <c r="N329" s="47"/>
      <c r="O329" s="31"/>
      <c r="Q329" s="56"/>
      <c r="R329" s="57"/>
      <c r="S329" s="58"/>
      <c r="X329" s="47"/>
    </row>
    <row r="330" spans="14:24" ht="14.25" customHeight="1">
      <c r="N330" s="47"/>
      <c r="O330" s="31"/>
      <c r="Q330" s="56"/>
      <c r="R330" s="57"/>
      <c r="S330" s="58"/>
      <c r="X330" s="47"/>
    </row>
    <row r="331" spans="14:24" ht="14.25" customHeight="1">
      <c r="N331" s="47"/>
      <c r="O331" s="31"/>
      <c r="Q331" s="56"/>
      <c r="R331" s="57"/>
      <c r="S331" s="58"/>
      <c r="X331" s="47"/>
    </row>
    <row r="332" spans="14:24" ht="14.25" customHeight="1">
      <c r="N332" s="47"/>
      <c r="O332" s="31"/>
      <c r="Q332" s="56"/>
      <c r="R332" s="57"/>
      <c r="S332" s="58"/>
      <c r="X332" s="47"/>
    </row>
    <row r="333" spans="14:24" ht="14.25" customHeight="1">
      <c r="N333" s="47"/>
      <c r="O333" s="31"/>
      <c r="Q333" s="56"/>
      <c r="R333" s="57"/>
      <c r="S333" s="58"/>
      <c r="X333" s="47"/>
    </row>
    <row r="334" spans="14:24" ht="14.25" customHeight="1">
      <c r="N334" s="47"/>
      <c r="O334" s="31"/>
      <c r="Q334" s="56"/>
      <c r="R334" s="57"/>
      <c r="S334" s="58"/>
      <c r="X334" s="47"/>
    </row>
    <row r="335" spans="14:24" ht="14.25" customHeight="1">
      <c r="N335" s="47"/>
      <c r="O335" s="31"/>
      <c r="Q335" s="56"/>
      <c r="R335" s="57"/>
      <c r="S335" s="58"/>
      <c r="X335" s="47"/>
    </row>
    <row r="336" spans="14:24" ht="14.25" customHeight="1">
      <c r="N336" s="47"/>
      <c r="O336" s="31"/>
      <c r="Q336" s="56"/>
      <c r="R336" s="57"/>
      <c r="S336" s="58"/>
      <c r="X336" s="47"/>
    </row>
    <row r="337" spans="14:24" ht="14.25" customHeight="1">
      <c r="N337" s="47"/>
      <c r="O337" s="31"/>
      <c r="Q337" s="56"/>
      <c r="R337" s="57"/>
      <c r="S337" s="58"/>
      <c r="X337" s="47"/>
    </row>
    <row r="338" spans="14:24" ht="14.25" customHeight="1">
      <c r="N338" s="47"/>
      <c r="O338" s="31"/>
      <c r="Q338" s="56"/>
      <c r="R338" s="57"/>
      <c r="S338" s="58"/>
      <c r="X338" s="47"/>
    </row>
    <row r="339" spans="14:24" ht="14.25" customHeight="1">
      <c r="N339" s="47"/>
      <c r="O339" s="31"/>
      <c r="Q339" s="56"/>
      <c r="R339" s="57"/>
      <c r="S339" s="58"/>
      <c r="X339" s="47"/>
    </row>
    <row r="340" spans="14:24" ht="14.25" customHeight="1">
      <c r="N340" s="47"/>
      <c r="O340" s="31"/>
      <c r="Q340" s="56"/>
      <c r="R340" s="57"/>
      <c r="S340" s="58"/>
      <c r="X340" s="47"/>
    </row>
    <row r="341" spans="14:24" ht="14.25" customHeight="1">
      <c r="N341" s="47"/>
      <c r="O341" s="31"/>
      <c r="Q341" s="56"/>
      <c r="R341" s="57"/>
      <c r="S341" s="58"/>
      <c r="X341" s="47"/>
    </row>
    <row r="342" spans="14:24" ht="14.25" customHeight="1">
      <c r="N342" s="47"/>
      <c r="O342" s="31"/>
      <c r="Q342" s="56"/>
      <c r="R342" s="57"/>
      <c r="S342" s="58"/>
      <c r="X342" s="47"/>
    </row>
    <row r="343" spans="14:24" ht="14.25" customHeight="1">
      <c r="N343" s="47"/>
      <c r="O343" s="31"/>
      <c r="Q343" s="56"/>
      <c r="R343" s="57"/>
      <c r="S343" s="58"/>
      <c r="X343" s="47"/>
    </row>
    <row r="344" spans="14:24" ht="14.25" customHeight="1">
      <c r="N344" s="47"/>
      <c r="O344" s="31"/>
      <c r="Q344" s="56"/>
      <c r="R344" s="57"/>
      <c r="S344" s="58"/>
      <c r="X344" s="47"/>
    </row>
    <row r="345" spans="14:24" ht="14.25" customHeight="1">
      <c r="N345" s="47"/>
      <c r="O345" s="31"/>
      <c r="Q345" s="56"/>
      <c r="R345" s="57"/>
      <c r="S345" s="58"/>
      <c r="X345" s="47"/>
    </row>
    <row r="346" spans="14:24" ht="14.25" customHeight="1">
      <c r="N346" s="47"/>
      <c r="O346" s="31"/>
      <c r="Q346" s="56"/>
      <c r="R346" s="57"/>
      <c r="S346" s="58"/>
      <c r="X346" s="47"/>
    </row>
    <row r="347" spans="14:24" ht="14.25" customHeight="1">
      <c r="N347" s="47"/>
      <c r="O347" s="31"/>
      <c r="Q347" s="56"/>
      <c r="R347" s="57"/>
      <c r="S347" s="58"/>
      <c r="X347" s="47"/>
    </row>
    <row r="348" spans="14:24" ht="14.25" customHeight="1">
      <c r="N348" s="47"/>
      <c r="O348" s="31"/>
      <c r="Q348" s="56"/>
      <c r="R348" s="57"/>
      <c r="S348" s="58"/>
      <c r="X348" s="47"/>
    </row>
    <row r="349" spans="14:24" ht="14.25" customHeight="1">
      <c r="N349" s="47"/>
      <c r="O349" s="31"/>
      <c r="Q349" s="56"/>
      <c r="R349" s="57"/>
      <c r="S349" s="58"/>
      <c r="X349" s="47"/>
    </row>
    <row r="350" spans="14:24" ht="14.25" customHeight="1">
      <c r="N350" s="47"/>
      <c r="O350" s="31"/>
      <c r="Q350" s="56"/>
      <c r="R350" s="57"/>
      <c r="S350" s="58"/>
      <c r="X350" s="47"/>
    </row>
    <row r="351" spans="14:24" ht="14.25" customHeight="1">
      <c r="N351" s="47"/>
      <c r="O351" s="31"/>
      <c r="Q351" s="56"/>
      <c r="R351" s="57"/>
      <c r="S351" s="58"/>
      <c r="X351" s="47"/>
    </row>
    <row r="352" spans="14:24" ht="14.25" customHeight="1">
      <c r="N352" s="47"/>
      <c r="O352" s="31"/>
      <c r="Q352" s="56"/>
      <c r="R352" s="57"/>
      <c r="S352" s="58"/>
      <c r="X352" s="47"/>
    </row>
    <row r="353" spans="14:24" ht="14.25" customHeight="1">
      <c r="N353" s="47"/>
      <c r="O353" s="31"/>
      <c r="Q353" s="56"/>
      <c r="R353" s="57"/>
      <c r="S353" s="58"/>
      <c r="X353" s="47"/>
    </row>
    <row r="354" spans="14:24" ht="14.25" customHeight="1">
      <c r="N354" s="47"/>
      <c r="O354" s="31"/>
      <c r="Q354" s="56"/>
      <c r="R354" s="57"/>
      <c r="S354" s="58"/>
      <c r="X354" s="47"/>
    </row>
    <row r="355" spans="14:24" ht="14.25" customHeight="1">
      <c r="N355" s="47"/>
      <c r="O355" s="31"/>
      <c r="Q355" s="56"/>
      <c r="R355" s="57"/>
      <c r="S355" s="58"/>
      <c r="X355" s="47"/>
    </row>
    <row r="356" spans="14:24" ht="14.25" customHeight="1">
      <c r="N356" s="47"/>
      <c r="O356" s="31"/>
      <c r="Q356" s="56"/>
      <c r="R356" s="57"/>
      <c r="S356" s="58"/>
      <c r="X356" s="47"/>
    </row>
    <row r="357" spans="14:24" ht="14.25" customHeight="1">
      <c r="N357" s="47"/>
      <c r="O357" s="31"/>
      <c r="Q357" s="56"/>
      <c r="R357" s="57"/>
      <c r="S357" s="58"/>
      <c r="X357" s="47"/>
    </row>
    <row r="358" spans="14:24" ht="14.25" customHeight="1">
      <c r="N358" s="47"/>
      <c r="O358" s="31"/>
      <c r="Q358" s="56"/>
      <c r="R358" s="57"/>
      <c r="S358" s="58"/>
      <c r="X358" s="47"/>
    </row>
    <row r="359" spans="14:24" ht="14.25" customHeight="1">
      <c r="N359" s="47"/>
      <c r="O359" s="31"/>
      <c r="Q359" s="56"/>
      <c r="R359" s="57"/>
      <c r="S359" s="58"/>
      <c r="X359" s="47"/>
    </row>
    <row r="360" spans="14:24" ht="14.25" customHeight="1">
      <c r="N360" s="47"/>
      <c r="O360" s="31"/>
      <c r="Q360" s="56"/>
      <c r="R360" s="57"/>
      <c r="S360" s="58"/>
      <c r="X360" s="47"/>
    </row>
    <row r="361" spans="14:24" ht="14.25" customHeight="1">
      <c r="N361" s="47"/>
      <c r="O361" s="31"/>
      <c r="Q361" s="56"/>
      <c r="R361" s="57"/>
      <c r="S361" s="58"/>
      <c r="X361" s="47"/>
    </row>
    <row r="362" spans="14:24" ht="14.25" customHeight="1">
      <c r="N362" s="47"/>
      <c r="O362" s="31"/>
      <c r="Q362" s="56"/>
      <c r="R362" s="57"/>
      <c r="S362" s="58"/>
      <c r="X362" s="47"/>
    </row>
    <row r="363" spans="14:24" ht="14.25" customHeight="1">
      <c r="N363" s="47"/>
      <c r="O363" s="31"/>
      <c r="Q363" s="56"/>
      <c r="R363" s="57"/>
      <c r="S363" s="58"/>
      <c r="X363" s="47"/>
    </row>
    <row r="364" spans="14:24" ht="14.25" customHeight="1">
      <c r="N364" s="47"/>
      <c r="O364" s="31"/>
      <c r="Q364" s="56"/>
      <c r="R364" s="57"/>
      <c r="S364" s="58"/>
      <c r="X364" s="47"/>
    </row>
    <row r="365" spans="14:24" ht="14.25" customHeight="1">
      <c r="N365" s="47"/>
      <c r="O365" s="31"/>
      <c r="Q365" s="56"/>
      <c r="R365" s="57"/>
      <c r="S365" s="58"/>
      <c r="X365" s="47"/>
    </row>
    <row r="366" spans="14:24" ht="14.25" customHeight="1">
      <c r="N366" s="47"/>
      <c r="O366" s="31"/>
      <c r="Q366" s="56"/>
      <c r="R366" s="57"/>
      <c r="S366" s="58"/>
      <c r="X366" s="47"/>
    </row>
    <row r="367" spans="14:24" ht="14.25" customHeight="1">
      <c r="N367" s="47"/>
      <c r="O367" s="31"/>
      <c r="Q367" s="56"/>
      <c r="R367" s="57"/>
      <c r="S367" s="58"/>
      <c r="X367" s="47"/>
    </row>
    <row r="368" spans="14:24" ht="14.25" customHeight="1">
      <c r="N368" s="47"/>
      <c r="O368" s="31"/>
      <c r="Q368" s="56"/>
      <c r="R368" s="57"/>
      <c r="S368" s="58"/>
      <c r="X368" s="47"/>
    </row>
    <row r="369" spans="14:24" ht="14.25" customHeight="1">
      <c r="N369" s="47"/>
      <c r="O369" s="31"/>
      <c r="Q369" s="56"/>
      <c r="R369" s="57"/>
      <c r="S369" s="58"/>
      <c r="X369" s="47"/>
    </row>
    <row r="370" spans="14:24" ht="14.25" customHeight="1">
      <c r="N370" s="47"/>
      <c r="O370" s="31"/>
      <c r="Q370" s="56"/>
      <c r="R370" s="57"/>
      <c r="S370" s="58"/>
      <c r="X370" s="47"/>
    </row>
    <row r="371" spans="14:24" ht="14.25" customHeight="1">
      <c r="N371" s="47"/>
      <c r="O371" s="31"/>
      <c r="Q371" s="56"/>
      <c r="R371" s="57"/>
      <c r="S371" s="58"/>
      <c r="X371" s="47"/>
    </row>
    <row r="372" spans="14:24" ht="14.25" customHeight="1">
      <c r="N372" s="47"/>
      <c r="O372" s="31"/>
      <c r="Q372" s="56"/>
      <c r="R372" s="57"/>
      <c r="S372" s="58"/>
      <c r="X372" s="47"/>
    </row>
    <row r="373" spans="14:24" ht="14.25" customHeight="1">
      <c r="N373" s="47"/>
      <c r="O373" s="31"/>
      <c r="Q373" s="56"/>
      <c r="R373" s="57"/>
      <c r="S373" s="58"/>
      <c r="X373" s="47"/>
    </row>
    <row r="374" spans="14:24" ht="14.25" customHeight="1">
      <c r="N374" s="47"/>
      <c r="O374" s="31"/>
      <c r="Q374" s="56"/>
      <c r="R374" s="57"/>
      <c r="S374" s="58"/>
      <c r="X374" s="47"/>
    </row>
    <row r="375" spans="14:24" ht="14.25" customHeight="1">
      <c r="N375" s="47"/>
      <c r="O375" s="31"/>
      <c r="Q375" s="56"/>
      <c r="R375" s="57"/>
      <c r="S375" s="58"/>
      <c r="X375" s="47"/>
    </row>
    <row r="376" spans="14:24" ht="14.25" customHeight="1">
      <c r="N376" s="47"/>
      <c r="O376" s="31"/>
      <c r="Q376" s="56"/>
      <c r="R376" s="57"/>
      <c r="S376" s="58"/>
      <c r="X376" s="47"/>
    </row>
    <row r="377" spans="14:24" ht="14.25" customHeight="1">
      <c r="N377" s="47"/>
      <c r="O377" s="31"/>
      <c r="Q377" s="56"/>
      <c r="R377" s="57"/>
      <c r="S377" s="58"/>
      <c r="X377" s="47"/>
    </row>
    <row r="378" spans="14:24" ht="14.25" customHeight="1">
      <c r="N378" s="47"/>
      <c r="O378" s="31"/>
      <c r="Q378" s="56"/>
      <c r="R378" s="57"/>
      <c r="S378" s="58"/>
      <c r="X378" s="47"/>
    </row>
    <row r="379" spans="14:24" ht="14.25" customHeight="1">
      <c r="N379" s="47"/>
      <c r="O379" s="31"/>
      <c r="Q379" s="56"/>
      <c r="R379" s="57"/>
      <c r="S379" s="58"/>
      <c r="X379" s="47"/>
    </row>
    <row r="380" spans="14:24" ht="14.25" customHeight="1">
      <c r="N380" s="47"/>
      <c r="O380" s="31"/>
      <c r="Q380" s="56"/>
      <c r="R380" s="57"/>
      <c r="S380" s="58"/>
      <c r="X380" s="47"/>
    </row>
    <row r="381" spans="14:24" ht="14.25" customHeight="1">
      <c r="N381" s="47"/>
      <c r="O381" s="31"/>
      <c r="Q381" s="56"/>
      <c r="R381" s="57"/>
      <c r="S381" s="58"/>
      <c r="X381" s="47"/>
    </row>
    <row r="382" spans="14:24" ht="14.25" customHeight="1">
      <c r="N382" s="47"/>
      <c r="O382" s="31"/>
      <c r="Q382" s="56"/>
      <c r="R382" s="57"/>
      <c r="S382" s="58"/>
      <c r="X382" s="47"/>
    </row>
    <row r="383" spans="14:24" ht="14.25" customHeight="1">
      <c r="N383" s="47"/>
      <c r="O383" s="31"/>
      <c r="Q383" s="56"/>
      <c r="R383" s="57"/>
      <c r="S383" s="58"/>
      <c r="X383" s="47"/>
    </row>
    <row r="384" spans="14:24" ht="14.25" customHeight="1">
      <c r="N384" s="47"/>
      <c r="O384" s="31"/>
      <c r="Q384" s="56"/>
      <c r="R384" s="57"/>
      <c r="S384" s="58"/>
      <c r="X384" s="47"/>
    </row>
    <row r="385" spans="14:24" ht="14.25" customHeight="1">
      <c r="N385" s="47"/>
      <c r="O385" s="31"/>
      <c r="Q385" s="56"/>
      <c r="R385" s="57"/>
      <c r="S385" s="58"/>
      <c r="X385" s="47"/>
    </row>
    <row r="386" spans="14:24" ht="14.25" customHeight="1">
      <c r="N386" s="47"/>
      <c r="O386" s="31"/>
      <c r="Q386" s="56"/>
      <c r="R386" s="57"/>
      <c r="S386" s="58"/>
      <c r="X386" s="47"/>
    </row>
    <row r="387" spans="14:24" ht="14.25" customHeight="1">
      <c r="N387" s="47"/>
      <c r="O387" s="31"/>
      <c r="Q387" s="56"/>
      <c r="R387" s="57"/>
      <c r="S387" s="58"/>
      <c r="X387" s="47"/>
    </row>
    <row r="388" spans="14:24" ht="14.25" customHeight="1">
      <c r="N388" s="47"/>
      <c r="O388" s="31"/>
      <c r="Q388" s="56"/>
      <c r="R388" s="57"/>
      <c r="S388" s="58"/>
      <c r="X388" s="47"/>
    </row>
    <row r="389" spans="14:24" ht="14.25" customHeight="1">
      <c r="N389" s="47"/>
      <c r="O389" s="31"/>
      <c r="Q389" s="56"/>
      <c r="R389" s="57"/>
      <c r="S389" s="58"/>
      <c r="X389" s="47"/>
    </row>
    <row r="390" spans="14:24" ht="14.25" customHeight="1">
      <c r="N390" s="47"/>
      <c r="O390" s="31"/>
      <c r="Q390" s="56"/>
      <c r="R390" s="57"/>
      <c r="S390" s="58"/>
      <c r="X390" s="47"/>
    </row>
    <row r="391" spans="14:24" ht="14.25" customHeight="1">
      <c r="N391" s="47"/>
      <c r="O391" s="31"/>
      <c r="Q391" s="56"/>
      <c r="R391" s="57"/>
      <c r="S391" s="58"/>
      <c r="X391" s="47"/>
    </row>
    <row r="392" spans="14:24" ht="14.25" customHeight="1">
      <c r="N392" s="47"/>
      <c r="O392" s="31"/>
      <c r="Q392" s="56"/>
      <c r="R392" s="57"/>
      <c r="S392" s="58"/>
      <c r="X392" s="47"/>
    </row>
    <row r="393" spans="14:24" ht="14.25" customHeight="1">
      <c r="N393" s="47"/>
      <c r="O393" s="31"/>
      <c r="Q393" s="56"/>
      <c r="R393" s="57"/>
      <c r="S393" s="58"/>
      <c r="X393" s="47"/>
    </row>
    <row r="394" spans="14:24" ht="14.25" customHeight="1">
      <c r="N394" s="47"/>
      <c r="O394" s="31"/>
      <c r="Q394" s="56"/>
      <c r="R394" s="57"/>
      <c r="S394" s="58"/>
      <c r="X394" s="47"/>
    </row>
    <row r="395" spans="14:24" ht="14.25" customHeight="1">
      <c r="N395" s="47"/>
      <c r="O395" s="31"/>
      <c r="Q395" s="56"/>
      <c r="R395" s="57"/>
      <c r="S395" s="58"/>
      <c r="X395" s="47"/>
    </row>
    <row r="396" spans="14:24" ht="14.25" customHeight="1">
      <c r="N396" s="47"/>
      <c r="O396" s="31"/>
      <c r="Q396" s="56"/>
      <c r="R396" s="57"/>
      <c r="S396" s="58"/>
      <c r="X396" s="47"/>
    </row>
    <row r="397" spans="14:24" ht="14.25" customHeight="1">
      <c r="N397" s="47"/>
      <c r="O397" s="31"/>
      <c r="Q397" s="56"/>
      <c r="R397" s="57"/>
      <c r="S397" s="58"/>
      <c r="X397" s="47"/>
    </row>
    <row r="398" spans="14:24" ht="14.25" customHeight="1">
      <c r="N398" s="47"/>
      <c r="O398" s="31"/>
      <c r="Q398" s="56"/>
      <c r="R398" s="57"/>
      <c r="S398" s="58"/>
      <c r="X398" s="47"/>
    </row>
    <row r="399" spans="14:24" ht="14.25" customHeight="1">
      <c r="N399" s="47"/>
      <c r="O399" s="31"/>
      <c r="Q399" s="56"/>
      <c r="R399" s="57"/>
      <c r="S399" s="58"/>
      <c r="X399" s="47"/>
    </row>
    <row r="400" spans="14:24" ht="14.25" customHeight="1">
      <c r="N400" s="47"/>
      <c r="O400" s="31"/>
      <c r="Q400" s="56"/>
      <c r="R400" s="57"/>
      <c r="S400" s="58"/>
      <c r="X400" s="47"/>
    </row>
    <row r="401" spans="14:24" ht="14.25" customHeight="1">
      <c r="N401" s="47"/>
      <c r="O401" s="31"/>
      <c r="Q401" s="56"/>
      <c r="R401" s="57"/>
      <c r="S401" s="58"/>
      <c r="X401" s="47"/>
    </row>
    <row r="402" spans="14:24" ht="14.25" customHeight="1">
      <c r="N402" s="47"/>
      <c r="O402" s="31"/>
      <c r="Q402" s="56"/>
      <c r="R402" s="57"/>
      <c r="S402" s="58"/>
      <c r="X402" s="47"/>
    </row>
    <row r="403" spans="14:24" ht="14.25" customHeight="1">
      <c r="N403" s="47"/>
      <c r="O403" s="31"/>
      <c r="Q403" s="56"/>
      <c r="R403" s="57"/>
      <c r="S403" s="58"/>
      <c r="X403" s="47"/>
    </row>
    <row r="404" spans="14:24" ht="14.25" customHeight="1">
      <c r="N404" s="47"/>
      <c r="O404" s="31"/>
      <c r="Q404" s="56"/>
      <c r="R404" s="57"/>
      <c r="S404" s="58"/>
      <c r="X404" s="47"/>
    </row>
    <row r="405" spans="14:24" ht="14.25" customHeight="1">
      <c r="N405" s="47"/>
      <c r="O405" s="31"/>
      <c r="Q405" s="56"/>
      <c r="R405" s="57"/>
      <c r="S405" s="58"/>
      <c r="X405" s="47"/>
    </row>
    <row r="406" spans="14:24" ht="14.25" customHeight="1">
      <c r="N406" s="47"/>
      <c r="O406" s="31"/>
      <c r="Q406" s="56"/>
      <c r="R406" s="57"/>
      <c r="S406" s="58"/>
      <c r="X406" s="47"/>
    </row>
    <row r="407" spans="14:24" ht="14.25" customHeight="1">
      <c r="N407" s="47"/>
      <c r="O407" s="31"/>
      <c r="Q407" s="56"/>
      <c r="R407" s="57"/>
      <c r="S407" s="58"/>
      <c r="X407" s="47"/>
    </row>
    <row r="408" spans="14:24" ht="14.25" customHeight="1">
      <c r="N408" s="47"/>
      <c r="O408" s="31"/>
      <c r="Q408" s="56"/>
      <c r="R408" s="57"/>
      <c r="S408" s="58"/>
      <c r="X408" s="47"/>
    </row>
    <row r="409" spans="14:24" ht="14.25" customHeight="1">
      <c r="N409" s="47"/>
      <c r="O409" s="31"/>
      <c r="Q409" s="56"/>
      <c r="R409" s="57"/>
      <c r="S409" s="58"/>
      <c r="X409" s="47"/>
    </row>
    <row r="410" spans="14:24" ht="14.25" customHeight="1">
      <c r="N410" s="47"/>
      <c r="O410" s="31"/>
      <c r="Q410" s="56"/>
      <c r="R410" s="57"/>
      <c r="S410" s="58"/>
      <c r="X410" s="47"/>
    </row>
    <row r="411" spans="14:24" ht="14.25" customHeight="1">
      <c r="N411" s="47"/>
      <c r="O411" s="31"/>
      <c r="Q411" s="56"/>
      <c r="R411" s="57"/>
      <c r="S411" s="58"/>
      <c r="X411" s="47"/>
    </row>
    <row r="412" spans="14:24" ht="14.25" customHeight="1">
      <c r="N412" s="47"/>
      <c r="O412" s="31"/>
      <c r="Q412" s="56"/>
      <c r="R412" s="57"/>
      <c r="S412" s="58"/>
      <c r="X412" s="47"/>
    </row>
    <row r="413" spans="14:24" ht="14.25" customHeight="1">
      <c r="N413" s="47"/>
      <c r="O413" s="31"/>
      <c r="Q413" s="56"/>
      <c r="R413" s="57"/>
      <c r="S413" s="58"/>
      <c r="X413" s="47"/>
    </row>
    <row r="414" spans="14:24" ht="14.25" customHeight="1">
      <c r="N414" s="47"/>
      <c r="O414" s="31"/>
      <c r="Q414" s="56"/>
      <c r="R414" s="57"/>
      <c r="S414" s="58"/>
      <c r="X414" s="47"/>
    </row>
    <row r="415" spans="14:24" ht="14.25" customHeight="1">
      <c r="N415" s="47"/>
      <c r="O415" s="31"/>
      <c r="Q415" s="56"/>
      <c r="R415" s="57"/>
      <c r="S415" s="58"/>
      <c r="X415" s="47"/>
    </row>
    <row r="416" spans="14:24" ht="14.25" customHeight="1">
      <c r="N416" s="47"/>
      <c r="O416" s="31"/>
      <c r="Q416" s="56"/>
      <c r="R416" s="57"/>
      <c r="S416" s="58"/>
      <c r="X416" s="47"/>
    </row>
    <row r="417" spans="14:24" ht="14.25" customHeight="1">
      <c r="N417" s="47"/>
      <c r="O417" s="31"/>
      <c r="Q417" s="56"/>
      <c r="R417" s="57"/>
      <c r="S417" s="58"/>
      <c r="X417" s="47"/>
    </row>
    <row r="418" spans="14:24" ht="14.25" customHeight="1">
      <c r="N418" s="47"/>
      <c r="O418" s="31"/>
      <c r="Q418" s="56"/>
      <c r="R418" s="57"/>
      <c r="S418" s="58"/>
      <c r="X418" s="47"/>
    </row>
    <row r="419" spans="14:24" ht="14.25" customHeight="1">
      <c r="N419" s="47"/>
      <c r="O419" s="31"/>
      <c r="Q419" s="56"/>
      <c r="R419" s="57"/>
      <c r="S419" s="58"/>
      <c r="X419" s="47"/>
    </row>
    <row r="420" spans="14:24" ht="14.25" customHeight="1">
      <c r="N420" s="47"/>
      <c r="O420" s="31"/>
      <c r="Q420" s="56"/>
      <c r="R420" s="57"/>
      <c r="S420" s="58"/>
      <c r="X420" s="47"/>
    </row>
    <row r="421" spans="14:24" ht="14.25" customHeight="1">
      <c r="N421" s="47"/>
      <c r="O421" s="31"/>
      <c r="Q421" s="56"/>
      <c r="R421" s="57"/>
      <c r="S421" s="58"/>
      <c r="X421" s="47"/>
    </row>
    <row r="422" spans="14:24" ht="14.25" customHeight="1">
      <c r="N422" s="47"/>
      <c r="O422" s="31"/>
      <c r="Q422" s="56"/>
      <c r="R422" s="57"/>
      <c r="S422" s="58"/>
      <c r="X422" s="47"/>
    </row>
    <row r="423" spans="14:24" ht="14.25" customHeight="1">
      <c r="N423" s="47"/>
      <c r="O423" s="31"/>
      <c r="Q423" s="56"/>
      <c r="R423" s="57"/>
      <c r="S423" s="58"/>
      <c r="X423" s="47"/>
    </row>
    <row r="424" spans="14:24" ht="14.25" customHeight="1">
      <c r="N424" s="47"/>
      <c r="O424" s="31"/>
      <c r="Q424" s="56"/>
      <c r="R424" s="57"/>
      <c r="S424" s="58"/>
      <c r="X424" s="47"/>
    </row>
    <row r="425" spans="14:24" ht="14.25" customHeight="1">
      <c r="N425" s="47"/>
      <c r="O425" s="31"/>
      <c r="Q425" s="56"/>
      <c r="R425" s="57"/>
      <c r="S425" s="58"/>
      <c r="X425" s="47"/>
    </row>
    <row r="426" spans="14:24" ht="14.25" customHeight="1">
      <c r="N426" s="47"/>
      <c r="O426" s="31"/>
      <c r="Q426" s="56"/>
      <c r="R426" s="57"/>
      <c r="S426" s="58"/>
      <c r="X426" s="47"/>
    </row>
    <row r="427" spans="14:24" ht="14.25" customHeight="1">
      <c r="N427" s="47"/>
      <c r="O427" s="31"/>
      <c r="Q427" s="56"/>
      <c r="R427" s="57"/>
      <c r="S427" s="58"/>
      <c r="X427" s="47"/>
    </row>
    <row r="428" spans="14:24" ht="14.25" customHeight="1">
      <c r="N428" s="47"/>
      <c r="O428" s="31"/>
      <c r="Q428" s="56"/>
      <c r="R428" s="57"/>
      <c r="S428" s="58"/>
      <c r="X428" s="47"/>
    </row>
    <row r="429" spans="14:24" ht="14.25" customHeight="1">
      <c r="N429" s="47"/>
      <c r="O429" s="31"/>
      <c r="Q429" s="56"/>
      <c r="R429" s="57"/>
      <c r="S429" s="58"/>
      <c r="X429" s="47"/>
    </row>
    <row r="430" spans="14:24" ht="14.25" customHeight="1">
      <c r="N430" s="47"/>
      <c r="O430" s="31"/>
      <c r="Q430" s="56"/>
      <c r="R430" s="57"/>
      <c r="S430" s="58"/>
      <c r="X430" s="47"/>
    </row>
    <row r="431" spans="14:24" ht="14.25" customHeight="1">
      <c r="N431" s="47"/>
      <c r="O431" s="31"/>
      <c r="Q431" s="56"/>
      <c r="R431" s="57"/>
      <c r="S431" s="58"/>
      <c r="X431" s="47"/>
    </row>
    <row r="432" spans="14:24" ht="14.25" customHeight="1">
      <c r="N432" s="47"/>
      <c r="O432" s="31"/>
      <c r="Q432" s="56"/>
      <c r="R432" s="57"/>
      <c r="S432" s="58"/>
      <c r="X432" s="47"/>
    </row>
    <row r="433" spans="14:24" ht="14.25" customHeight="1">
      <c r="N433" s="47"/>
      <c r="O433" s="31"/>
      <c r="Q433" s="56"/>
      <c r="R433" s="57"/>
      <c r="S433" s="58"/>
      <c r="X433" s="47"/>
    </row>
    <row r="434" spans="14:24" ht="14.25" customHeight="1">
      <c r="N434" s="47"/>
      <c r="O434" s="31"/>
      <c r="Q434" s="56"/>
      <c r="R434" s="57"/>
      <c r="S434" s="58"/>
      <c r="X434" s="47"/>
    </row>
    <row r="435" spans="14:24" ht="14.25" customHeight="1">
      <c r="N435" s="47"/>
      <c r="O435" s="31"/>
      <c r="Q435" s="56"/>
      <c r="R435" s="57"/>
      <c r="S435" s="58"/>
      <c r="X435" s="47"/>
    </row>
    <row r="436" spans="14:24" ht="14.25" customHeight="1">
      <c r="N436" s="47"/>
      <c r="O436" s="31"/>
      <c r="Q436" s="56"/>
      <c r="R436" s="57"/>
      <c r="S436" s="58"/>
      <c r="X436" s="47"/>
    </row>
    <row r="437" spans="14:24" ht="14.25" customHeight="1">
      <c r="N437" s="47"/>
      <c r="O437" s="31"/>
      <c r="Q437" s="56"/>
      <c r="R437" s="57"/>
      <c r="S437" s="58"/>
      <c r="X437" s="47"/>
    </row>
    <row r="438" spans="14:24" ht="14.25" customHeight="1">
      <c r="N438" s="47"/>
      <c r="O438" s="31"/>
      <c r="Q438" s="56"/>
      <c r="R438" s="57"/>
      <c r="S438" s="58"/>
      <c r="X438" s="47"/>
    </row>
    <row r="439" spans="14:24" ht="14.25" customHeight="1">
      <c r="N439" s="47"/>
      <c r="O439" s="31"/>
      <c r="Q439" s="56"/>
      <c r="R439" s="57"/>
      <c r="S439" s="58"/>
      <c r="X439" s="47"/>
    </row>
    <row r="440" spans="14:24" ht="14.25" customHeight="1">
      <c r="N440" s="47"/>
      <c r="O440" s="31"/>
      <c r="Q440" s="56"/>
      <c r="R440" s="57"/>
      <c r="S440" s="58"/>
      <c r="X440" s="47"/>
    </row>
    <row r="441" spans="14:24" ht="14.25" customHeight="1">
      <c r="N441" s="47"/>
      <c r="O441" s="31"/>
      <c r="Q441" s="56"/>
      <c r="R441" s="57"/>
      <c r="S441" s="58"/>
      <c r="X441" s="47"/>
    </row>
    <row r="442" spans="14:24" ht="14.25" customHeight="1">
      <c r="N442" s="47"/>
      <c r="O442" s="31"/>
      <c r="Q442" s="56"/>
      <c r="R442" s="57"/>
      <c r="S442" s="58"/>
      <c r="X442" s="47"/>
    </row>
    <row r="443" spans="14:24" ht="14.25" customHeight="1">
      <c r="N443" s="47"/>
      <c r="O443" s="31"/>
      <c r="Q443" s="56"/>
      <c r="R443" s="57"/>
      <c r="S443" s="58"/>
      <c r="X443" s="47"/>
    </row>
    <row r="444" spans="14:24" ht="14.25" customHeight="1">
      <c r="N444" s="47"/>
      <c r="O444" s="31"/>
      <c r="Q444" s="56"/>
      <c r="R444" s="57"/>
      <c r="S444" s="58"/>
      <c r="X444" s="47"/>
    </row>
    <row r="445" spans="14:24" ht="14.25" customHeight="1">
      <c r="N445" s="47"/>
      <c r="O445" s="31"/>
      <c r="Q445" s="56"/>
      <c r="R445" s="57"/>
      <c r="S445" s="58"/>
      <c r="X445" s="47"/>
    </row>
    <row r="446" spans="14:24" ht="14.25" customHeight="1">
      <c r="N446" s="47"/>
      <c r="O446" s="31"/>
      <c r="Q446" s="56"/>
      <c r="R446" s="57"/>
      <c r="S446" s="58"/>
      <c r="X446" s="47"/>
    </row>
    <row r="447" spans="14:24" ht="14.25" customHeight="1">
      <c r="N447" s="47"/>
      <c r="O447" s="31"/>
      <c r="Q447" s="56"/>
      <c r="R447" s="57"/>
      <c r="S447" s="58"/>
      <c r="X447" s="47"/>
    </row>
    <row r="448" spans="14:24" ht="14.25" customHeight="1">
      <c r="N448" s="47"/>
      <c r="O448" s="31"/>
      <c r="Q448" s="56"/>
      <c r="R448" s="57"/>
      <c r="S448" s="58"/>
      <c r="X448" s="47"/>
    </row>
    <row r="449" spans="14:24" ht="14.25" customHeight="1">
      <c r="N449" s="47"/>
      <c r="O449" s="31"/>
      <c r="Q449" s="56"/>
      <c r="R449" s="57"/>
      <c r="S449" s="58"/>
      <c r="X449" s="47"/>
    </row>
    <row r="450" spans="14:24" ht="14.25" customHeight="1">
      <c r="N450" s="47"/>
      <c r="O450" s="31"/>
      <c r="Q450" s="56"/>
      <c r="R450" s="57"/>
      <c r="S450" s="58"/>
      <c r="X450" s="47"/>
    </row>
    <row r="451" spans="14:24" ht="14.25" customHeight="1">
      <c r="N451" s="47"/>
      <c r="O451" s="31"/>
      <c r="Q451" s="56"/>
      <c r="R451" s="57"/>
      <c r="S451" s="58"/>
      <c r="X451" s="47"/>
    </row>
    <row r="452" spans="14:24" ht="14.25" customHeight="1">
      <c r="N452" s="47"/>
      <c r="O452" s="31"/>
      <c r="Q452" s="56"/>
      <c r="R452" s="57"/>
      <c r="S452" s="58"/>
      <c r="X452" s="47"/>
    </row>
    <row r="453" spans="14:24" ht="14.25" customHeight="1">
      <c r="N453" s="47"/>
      <c r="O453" s="31"/>
      <c r="Q453" s="56"/>
      <c r="R453" s="57"/>
      <c r="S453" s="58"/>
      <c r="X453" s="47"/>
    </row>
    <row r="454" spans="14:24" ht="14.25" customHeight="1">
      <c r="N454" s="47"/>
      <c r="O454" s="31"/>
      <c r="Q454" s="56"/>
      <c r="R454" s="57"/>
      <c r="S454" s="58"/>
      <c r="X454" s="47"/>
    </row>
    <row r="455" spans="14:24" ht="14.25" customHeight="1">
      <c r="N455" s="47"/>
      <c r="O455" s="31"/>
      <c r="Q455" s="56"/>
      <c r="R455" s="57"/>
      <c r="S455" s="58"/>
      <c r="X455" s="47"/>
    </row>
    <row r="456" spans="14:24" ht="14.25" customHeight="1">
      <c r="N456" s="47"/>
      <c r="O456" s="31"/>
      <c r="Q456" s="56"/>
      <c r="R456" s="57"/>
      <c r="S456" s="58"/>
      <c r="X456" s="47"/>
    </row>
    <row r="457" spans="14:24" ht="14.25" customHeight="1">
      <c r="N457" s="47"/>
      <c r="O457" s="31"/>
      <c r="Q457" s="56"/>
      <c r="R457" s="57"/>
      <c r="S457" s="58"/>
      <c r="X457" s="47"/>
    </row>
    <row r="458" spans="14:24" ht="14.25" customHeight="1">
      <c r="N458" s="47"/>
      <c r="O458" s="31"/>
      <c r="Q458" s="56"/>
      <c r="R458" s="57"/>
      <c r="S458" s="58"/>
      <c r="X458" s="47"/>
    </row>
    <row r="459" spans="14:24" ht="14.25" customHeight="1">
      <c r="N459" s="47"/>
      <c r="O459" s="31"/>
      <c r="Q459" s="56"/>
      <c r="R459" s="57"/>
      <c r="S459" s="58"/>
      <c r="X459" s="47"/>
    </row>
    <row r="460" spans="14:24" ht="14.25" customHeight="1">
      <c r="N460" s="47"/>
      <c r="O460" s="31"/>
      <c r="Q460" s="56"/>
      <c r="R460" s="57"/>
      <c r="S460" s="58"/>
      <c r="X460" s="47"/>
    </row>
    <row r="461" spans="14:24" ht="14.25" customHeight="1">
      <c r="N461" s="47"/>
      <c r="O461" s="31"/>
      <c r="Q461" s="56"/>
      <c r="R461" s="57"/>
      <c r="S461" s="58"/>
      <c r="X461" s="47"/>
    </row>
    <row r="462" spans="14:24" ht="14.25" customHeight="1">
      <c r="N462" s="47"/>
      <c r="O462" s="31"/>
      <c r="Q462" s="56"/>
      <c r="R462" s="57"/>
      <c r="S462" s="58"/>
      <c r="X462" s="47"/>
    </row>
    <row r="463" spans="14:24" ht="14.25" customHeight="1">
      <c r="N463" s="47"/>
      <c r="O463" s="31"/>
      <c r="Q463" s="56"/>
      <c r="R463" s="57"/>
      <c r="S463" s="58"/>
      <c r="X463" s="47"/>
    </row>
    <row r="464" spans="14:24" ht="14.25" customHeight="1">
      <c r="N464" s="47"/>
      <c r="O464" s="31"/>
      <c r="Q464" s="56"/>
      <c r="R464" s="57"/>
      <c r="S464" s="58"/>
      <c r="X464" s="47"/>
    </row>
    <row r="465" spans="14:24" ht="14.25" customHeight="1">
      <c r="N465" s="47"/>
      <c r="O465" s="31"/>
      <c r="Q465" s="56"/>
      <c r="R465" s="57"/>
      <c r="S465" s="58"/>
      <c r="X465" s="47"/>
    </row>
    <row r="466" spans="14:24" ht="14.25" customHeight="1">
      <c r="N466" s="47"/>
      <c r="O466" s="31"/>
      <c r="Q466" s="56"/>
      <c r="R466" s="57"/>
      <c r="S466" s="58"/>
      <c r="X466" s="47"/>
    </row>
    <row r="467" spans="14:24" ht="14.25" customHeight="1">
      <c r="N467" s="47"/>
      <c r="O467" s="31"/>
      <c r="Q467" s="56"/>
      <c r="R467" s="57"/>
      <c r="S467" s="58"/>
      <c r="X467" s="47"/>
    </row>
    <row r="468" spans="14:24" ht="14.25" customHeight="1">
      <c r="N468" s="47"/>
      <c r="O468" s="31"/>
      <c r="Q468" s="56"/>
      <c r="R468" s="57"/>
      <c r="S468" s="58"/>
      <c r="X468" s="47"/>
    </row>
    <row r="469" spans="14:24" ht="14.25" customHeight="1">
      <c r="N469" s="47"/>
      <c r="O469" s="31"/>
      <c r="Q469" s="56"/>
      <c r="R469" s="57"/>
      <c r="S469" s="58"/>
      <c r="X469" s="47"/>
    </row>
    <row r="470" spans="14:24" ht="14.25" customHeight="1">
      <c r="N470" s="47"/>
      <c r="O470" s="31"/>
      <c r="Q470" s="56"/>
      <c r="R470" s="57"/>
      <c r="S470" s="58"/>
      <c r="X470" s="47"/>
    </row>
    <row r="471" spans="14:24" ht="14.25" customHeight="1">
      <c r="N471" s="47"/>
      <c r="O471" s="31"/>
      <c r="Q471" s="56"/>
      <c r="R471" s="57"/>
      <c r="S471" s="58"/>
      <c r="X471" s="47"/>
    </row>
    <row r="472" spans="14:24" ht="14.25" customHeight="1">
      <c r="N472" s="47"/>
      <c r="O472" s="31"/>
      <c r="Q472" s="56"/>
      <c r="R472" s="57"/>
      <c r="S472" s="58"/>
      <c r="X472" s="47"/>
    </row>
    <row r="473" spans="14:24" ht="14.25" customHeight="1">
      <c r="N473" s="47"/>
      <c r="O473" s="31"/>
      <c r="Q473" s="56"/>
      <c r="R473" s="57"/>
      <c r="S473" s="58"/>
      <c r="X473" s="47"/>
    </row>
    <row r="474" spans="14:24" ht="14.25" customHeight="1">
      <c r="N474" s="47"/>
      <c r="O474" s="31"/>
      <c r="Q474" s="56"/>
      <c r="R474" s="57"/>
      <c r="S474" s="58"/>
      <c r="X474" s="47"/>
    </row>
    <row r="475" spans="14:24" ht="14.25" customHeight="1">
      <c r="N475" s="47"/>
      <c r="O475" s="31"/>
      <c r="Q475" s="56"/>
      <c r="R475" s="57"/>
      <c r="S475" s="58"/>
      <c r="X475" s="47"/>
    </row>
    <row r="476" spans="14:24" ht="14.25" customHeight="1">
      <c r="N476" s="47"/>
      <c r="O476" s="31"/>
      <c r="Q476" s="56"/>
      <c r="R476" s="57"/>
      <c r="S476" s="58"/>
      <c r="X476" s="47"/>
    </row>
    <row r="477" spans="14:24" ht="14.25" customHeight="1">
      <c r="N477" s="47"/>
      <c r="O477" s="31"/>
      <c r="Q477" s="56"/>
      <c r="R477" s="57"/>
      <c r="S477" s="58"/>
      <c r="X477" s="47"/>
    </row>
    <row r="478" spans="14:24" ht="14.25" customHeight="1">
      <c r="N478" s="47"/>
      <c r="O478" s="31"/>
      <c r="Q478" s="56"/>
      <c r="R478" s="57"/>
      <c r="S478" s="58"/>
      <c r="X478" s="47"/>
    </row>
    <row r="479" spans="14:24" ht="14.25" customHeight="1">
      <c r="N479" s="47"/>
      <c r="O479" s="31"/>
      <c r="Q479" s="56"/>
      <c r="R479" s="57"/>
      <c r="S479" s="58"/>
      <c r="X479" s="47"/>
    </row>
    <row r="480" spans="14:24" ht="14.25" customHeight="1">
      <c r="N480" s="47"/>
      <c r="O480" s="31"/>
      <c r="Q480" s="56"/>
      <c r="R480" s="57"/>
      <c r="S480" s="58"/>
      <c r="X480" s="47"/>
    </row>
    <row r="481" spans="14:24" ht="14.25" customHeight="1">
      <c r="N481" s="47"/>
      <c r="O481" s="31"/>
      <c r="Q481" s="56"/>
      <c r="R481" s="57"/>
      <c r="S481" s="58"/>
      <c r="X481" s="47"/>
    </row>
    <row r="482" spans="14:24" ht="14.25" customHeight="1">
      <c r="N482" s="47"/>
      <c r="O482" s="31"/>
      <c r="Q482" s="56"/>
      <c r="R482" s="57"/>
      <c r="S482" s="58"/>
      <c r="X482" s="47"/>
    </row>
    <row r="483" spans="14:24" ht="14.25" customHeight="1">
      <c r="N483" s="47"/>
      <c r="O483" s="31"/>
      <c r="Q483" s="56"/>
      <c r="R483" s="57"/>
      <c r="S483" s="58"/>
      <c r="X483" s="47"/>
    </row>
    <row r="484" spans="14:24" ht="14.25" customHeight="1">
      <c r="N484" s="47"/>
      <c r="O484" s="31"/>
      <c r="Q484" s="56"/>
      <c r="R484" s="57"/>
      <c r="S484" s="58"/>
      <c r="X484" s="47"/>
    </row>
    <row r="485" spans="14:24" ht="14.25" customHeight="1">
      <c r="N485" s="47"/>
      <c r="O485" s="31"/>
      <c r="Q485" s="56"/>
      <c r="R485" s="57"/>
      <c r="S485" s="58"/>
      <c r="X485" s="47"/>
    </row>
    <row r="486" spans="14:24" ht="14.25" customHeight="1">
      <c r="N486" s="47"/>
      <c r="O486" s="31"/>
      <c r="Q486" s="56"/>
      <c r="R486" s="57"/>
      <c r="S486" s="58"/>
      <c r="X486" s="47"/>
    </row>
    <row r="487" spans="14:24" ht="14.25" customHeight="1">
      <c r="N487" s="47"/>
      <c r="O487" s="31"/>
      <c r="Q487" s="56"/>
      <c r="R487" s="57"/>
      <c r="S487" s="58"/>
      <c r="X487" s="47"/>
    </row>
    <row r="488" spans="14:24" ht="14.25" customHeight="1">
      <c r="N488" s="47"/>
      <c r="O488" s="31"/>
      <c r="Q488" s="56"/>
      <c r="R488" s="57"/>
      <c r="S488" s="58"/>
      <c r="X488" s="47"/>
    </row>
    <row r="489" spans="14:24" ht="14.25" customHeight="1">
      <c r="N489" s="47"/>
      <c r="O489" s="31"/>
      <c r="Q489" s="56"/>
      <c r="R489" s="57"/>
      <c r="S489" s="58"/>
      <c r="X489" s="47"/>
    </row>
    <row r="490" spans="14:24" ht="14.25" customHeight="1">
      <c r="N490" s="47"/>
      <c r="O490" s="31"/>
      <c r="Q490" s="56"/>
      <c r="R490" s="57"/>
      <c r="S490" s="58"/>
      <c r="X490" s="47"/>
    </row>
    <row r="491" spans="14:24" ht="14.25" customHeight="1">
      <c r="N491" s="47"/>
      <c r="O491" s="31"/>
      <c r="Q491" s="56"/>
      <c r="R491" s="57"/>
      <c r="S491" s="58"/>
      <c r="X491" s="47"/>
    </row>
    <row r="492" spans="14:24" ht="14.25" customHeight="1">
      <c r="N492" s="47"/>
      <c r="O492" s="31"/>
      <c r="Q492" s="56"/>
      <c r="R492" s="57"/>
      <c r="S492" s="58"/>
      <c r="X492" s="47"/>
    </row>
    <row r="493" spans="14:24" ht="14.25" customHeight="1">
      <c r="N493" s="47"/>
      <c r="O493" s="31"/>
      <c r="Q493" s="56"/>
      <c r="R493" s="57"/>
      <c r="S493" s="58"/>
      <c r="X493" s="47"/>
    </row>
    <row r="494" spans="14:24" ht="14.25" customHeight="1">
      <c r="N494" s="47"/>
      <c r="O494" s="31"/>
      <c r="Q494" s="56"/>
      <c r="R494" s="57"/>
      <c r="S494" s="58"/>
      <c r="X494" s="47"/>
    </row>
    <row r="495" spans="14:24" ht="14.25" customHeight="1">
      <c r="N495" s="47"/>
      <c r="O495" s="31"/>
      <c r="Q495" s="56"/>
      <c r="R495" s="57"/>
      <c r="S495" s="58"/>
      <c r="X495" s="47"/>
    </row>
    <row r="496" spans="14:24" ht="14.25" customHeight="1">
      <c r="N496" s="47"/>
      <c r="O496" s="31"/>
      <c r="Q496" s="56"/>
      <c r="R496" s="57"/>
      <c r="S496" s="58"/>
      <c r="X496" s="47"/>
    </row>
    <row r="497" spans="14:24" ht="14.25" customHeight="1">
      <c r="N497" s="47"/>
      <c r="O497" s="31"/>
      <c r="Q497" s="56"/>
      <c r="R497" s="57"/>
      <c r="S497" s="58"/>
      <c r="X497" s="47"/>
    </row>
    <row r="498" spans="14:24" ht="14.25" customHeight="1">
      <c r="N498" s="47"/>
      <c r="O498" s="31"/>
      <c r="Q498" s="56"/>
      <c r="R498" s="57"/>
      <c r="S498" s="58"/>
      <c r="X498" s="47"/>
    </row>
    <row r="499" spans="14:24" ht="14.25" customHeight="1">
      <c r="N499" s="47"/>
      <c r="O499" s="31"/>
      <c r="Q499" s="56"/>
      <c r="R499" s="57"/>
      <c r="S499" s="58"/>
      <c r="X499" s="47"/>
    </row>
    <row r="500" spans="14:24" ht="14.25" customHeight="1">
      <c r="N500" s="47"/>
      <c r="O500" s="31"/>
      <c r="Q500" s="56"/>
      <c r="R500" s="57"/>
      <c r="S500" s="58"/>
      <c r="X500" s="47"/>
    </row>
    <row r="501" spans="14:24" ht="14.25" customHeight="1">
      <c r="N501" s="47"/>
      <c r="O501" s="31"/>
      <c r="Q501" s="56"/>
      <c r="R501" s="57"/>
      <c r="S501" s="58"/>
      <c r="X501" s="47"/>
    </row>
    <row r="502" spans="14:24" ht="14.25" customHeight="1">
      <c r="N502" s="47"/>
      <c r="O502" s="31"/>
      <c r="Q502" s="56"/>
      <c r="R502" s="57"/>
      <c r="S502" s="58"/>
      <c r="X502" s="47"/>
    </row>
    <row r="503" spans="14:24" ht="14.25" customHeight="1">
      <c r="N503" s="47"/>
      <c r="O503" s="31"/>
      <c r="Q503" s="56"/>
      <c r="R503" s="57"/>
      <c r="S503" s="58"/>
      <c r="X503" s="47"/>
    </row>
    <row r="504" spans="14:24" ht="14.25" customHeight="1">
      <c r="N504" s="47"/>
      <c r="O504" s="31"/>
      <c r="Q504" s="56"/>
      <c r="R504" s="57"/>
      <c r="S504" s="58"/>
      <c r="X504" s="47"/>
    </row>
    <row r="505" spans="14:24" ht="14.25" customHeight="1">
      <c r="N505" s="47"/>
      <c r="O505" s="31"/>
      <c r="Q505" s="56"/>
      <c r="R505" s="57"/>
      <c r="S505" s="58"/>
      <c r="X505" s="47"/>
    </row>
    <row r="506" spans="14:24" ht="14.25" customHeight="1">
      <c r="N506" s="47"/>
      <c r="O506" s="31"/>
      <c r="Q506" s="56"/>
      <c r="R506" s="57"/>
      <c r="S506" s="58"/>
      <c r="X506" s="47"/>
    </row>
    <row r="507" spans="14:24" ht="14.25" customHeight="1">
      <c r="N507" s="47"/>
      <c r="O507" s="31"/>
      <c r="Q507" s="56"/>
      <c r="R507" s="57"/>
      <c r="S507" s="58"/>
      <c r="X507" s="47"/>
    </row>
    <row r="508" spans="14:24" ht="14.25" customHeight="1">
      <c r="N508" s="47"/>
      <c r="O508" s="31"/>
      <c r="Q508" s="56"/>
      <c r="R508" s="57"/>
      <c r="S508" s="58"/>
      <c r="X508" s="47"/>
    </row>
    <row r="509" spans="14:24" ht="14.25" customHeight="1">
      <c r="N509" s="47"/>
      <c r="O509" s="31"/>
      <c r="Q509" s="56"/>
      <c r="R509" s="57"/>
      <c r="S509" s="58"/>
      <c r="X509" s="47"/>
    </row>
    <row r="510" spans="14:24" ht="14.25" customHeight="1">
      <c r="N510" s="47"/>
      <c r="O510" s="31"/>
      <c r="Q510" s="56"/>
      <c r="R510" s="57"/>
      <c r="S510" s="58"/>
      <c r="X510" s="47"/>
    </row>
    <row r="511" spans="14:24" ht="14.25" customHeight="1">
      <c r="N511" s="47"/>
      <c r="O511" s="31"/>
      <c r="Q511" s="56"/>
      <c r="R511" s="57"/>
      <c r="S511" s="58"/>
      <c r="X511" s="47"/>
    </row>
    <row r="512" spans="14:24" ht="14.25" customHeight="1">
      <c r="N512" s="47"/>
      <c r="O512" s="31"/>
      <c r="Q512" s="56"/>
      <c r="R512" s="57"/>
      <c r="S512" s="58"/>
      <c r="X512" s="47"/>
    </row>
    <row r="513" spans="14:24" ht="14.25" customHeight="1">
      <c r="N513" s="47"/>
      <c r="O513" s="31"/>
      <c r="Q513" s="56"/>
      <c r="R513" s="57"/>
      <c r="S513" s="58"/>
      <c r="X513" s="47"/>
    </row>
    <row r="514" spans="14:24" ht="14.25" customHeight="1">
      <c r="N514" s="47"/>
      <c r="O514" s="31"/>
      <c r="Q514" s="56"/>
      <c r="R514" s="57"/>
      <c r="S514" s="58"/>
      <c r="X514" s="47"/>
    </row>
    <row r="515" spans="14:24" ht="14.25" customHeight="1">
      <c r="N515" s="47"/>
      <c r="O515" s="31"/>
      <c r="Q515" s="56"/>
      <c r="R515" s="57"/>
      <c r="S515" s="58"/>
      <c r="X515" s="47"/>
    </row>
    <row r="516" spans="14:24" ht="14.25" customHeight="1">
      <c r="N516" s="47"/>
      <c r="O516" s="31"/>
      <c r="Q516" s="56"/>
      <c r="R516" s="57"/>
      <c r="S516" s="58"/>
      <c r="X516" s="47"/>
    </row>
    <row r="517" spans="14:24" ht="14.25" customHeight="1">
      <c r="N517" s="47"/>
      <c r="O517" s="31"/>
      <c r="Q517" s="56"/>
      <c r="R517" s="57"/>
      <c r="S517" s="58"/>
      <c r="X517" s="47"/>
    </row>
    <row r="518" spans="14:24" ht="14.25" customHeight="1">
      <c r="N518" s="47"/>
      <c r="O518" s="31"/>
      <c r="Q518" s="56"/>
      <c r="R518" s="57"/>
      <c r="S518" s="58"/>
      <c r="X518" s="47"/>
    </row>
    <row r="519" spans="14:24" ht="14.25" customHeight="1">
      <c r="N519" s="47"/>
      <c r="O519" s="31"/>
      <c r="Q519" s="56"/>
      <c r="R519" s="57"/>
      <c r="S519" s="58"/>
      <c r="X519" s="47"/>
    </row>
    <row r="520" spans="14:24" ht="14.25" customHeight="1">
      <c r="N520" s="47"/>
      <c r="O520" s="31"/>
      <c r="Q520" s="56"/>
      <c r="R520" s="57"/>
      <c r="S520" s="58"/>
      <c r="X520" s="47"/>
    </row>
    <row r="521" spans="14:24" ht="14.25" customHeight="1">
      <c r="N521" s="47"/>
      <c r="O521" s="31"/>
      <c r="Q521" s="56"/>
      <c r="R521" s="57"/>
      <c r="S521" s="58"/>
      <c r="X521" s="47"/>
    </row>
    <row r="522" spans="14:24" ht="14.25" customHeight="1">
      <c r="N522" s="47"/>
      <c r="O522" s="31"/>
      <c r="Q522" s="56"/>
      <c r="R522" s="57"/>
      <c r="S522" s="58"/>
      <c r="X522" s="47"/>
    </row>
    <row r="523" spans="14:24" ht="14.25" customHeight="1">
      <c r="N523" s="47"/>
      <c r="O523" s="31"/>
      <c r="Q523" s="56"/>
      <c r="R523" s="57"/>
      <c r="S523" s="58"/>
      <c r="X523" s="47"/>
    </row>
    <row r="524" spans="14:24" ht="14.25" customHeight="1">
      <c r="N524" s="47"/>
      <c r="O524" s="31"/>
      <c r="Q524" s="56"/>
      <c r="R524" s="57"/>
      <c r="S524" s="58"/>
      <c r="X524" s="47"/>
    </row>
    <row r="525" spans="14:24" ht="14.25" customHeight="1">
      <c r="N525" s="47"/>
      <c r="O525" s="31"/>
      <c r="Q525" s="56"/>
      <c r="R525" s="57"/>
      <c r="S525" s="58"/>
      <c r="X525" s="47"/>
    </row>
    <row r="526" spans="14:24" ht="14.25" customHeight="1">
      <c r="N526" s="47"/>
      <c r="O526" s="31"/>
      <c r="Q526" s="56"/>
      <c r="R526" s="57"/>
      <c r="S526" s="58"/>
      <c r="X526" s="47"/>
    </row>
    <row r="527" spans="14:24" ht="14.25" customHeight="1">
      <c r="N527" s="47"/>
      <c r="O527" s="31"/>
      <c r="Q527" s="56"/>
      <c r="R527" s="57"/>
      <c r="S527" s="58"/>
      <c r="X527" s="47"/>
    </row>
    <row r="528" spans="14:24" ht="14.25" customHeight="1">
      <c r="N528" s="47"/>
      <c r="O528" s="31"/>
      <c r="Q528" s="56"/>
      <c r="R528" s="57"/>
      <c r="S528" s="58"/>
      <c r="X528" s="47"/>
    </row>
    <row r="529" spans="14:24" ht="14.25" customHeight="1">
      <c r="N529" s="47"/>
      <c r="O529" s="31"/>
      <c r="Q529" s="56"/>
      <c r="R529" s="57"/>
      <c r="S529" s="58"/>
      <c r="X529" s="47"/>
    </row>
    <row r="530" spans="14:24" ht="14.25" customHeight="1">
      <c r="N530" s="47"/>
      <c r="O530" s="31"/>
      <c r="Q530" s="56"/>
      <c r="R530" s="57"/>
      <c r="S530" s="58"/>
      <c r="X530" s="47"/>
    </row>
    <row r="531" spans="14:24" ht="14.25" customHeight="1">
      <c r="N531" s="47"/>
      <c r="O531" s="31"/>
      <c r="Q531" s="56"/>
      <c r="R531" s="57"/>
      <c r="S531" s="58"/>
      <c r="X531" s="47"/>
    </row>
    <row r="532" spans="14:24" ht="14.25" customHeight="1">
      <c r="N532" s="47"/>
      <c r="O532" s="31"/>
      <c r="Q532" s="56"/>
      <c r="R532" s="57"/>
      <c r="S532" s="58"/>
      <c r="X532" s="47"/>
    </row>
    <row r="533" spans="14:24" ht="14.25" customHeight="1">
      <c r="N533" s="47"/>
      <c r="O533" s="31"/>
      <c r="Q533" s="56"/>
      <c r="R533" s="57"/>
      <c r="S533" s="58"/>
      <c r="X533" s="47"/>
    </row>
    <row r="534" spans="14:24" ht="14.25" customHeight="1">
      <c r="N534" s="47"/>
      <c r="O534" s="31"/>
      <c r="Q534" s="56"/>
      <c r="R534" s="57"/>
      <c r="S534" s="58"/>
      <c r="X534" s="47"/>
    </row>
    <row r="535" spans="14:24" ht="14.25" customHeight="1">
      <c r="N535" s="47"/>
      <c r="O535" s="31"/>
      <c r="Q535" s="56"/>
      <c r="R535" s="57"/>
      <c r="S535" s="58"/>
      <c r="X535" s="47"/>
    </row>
    <row r="536" spans="14:24" ht="14.25" customHeight="1">
      <c r="N536" s="47"/>
      <c r="O536" s="31"/>
      <c r="Q536" s="56"/>
      <c r="R536" s="57"/>
      <c r="S536" s="58"/>
      <c r="X536" s="47"/>
    </row>
    <row r="537" spans="14:24" ht="14.25" customHeight="1">
      <c r="N537" s="47"/>
      <c r="O537" s="31"/>
      <c r="Q537" s="56"/>
      <c r="R537" s="57"/>
      <c r="S537" s="58"/>
      <c r="X537" s="47"/>
    </row>
    <row r="538" spans="14:24" ht="14.25" customHeight="1">
      <c r="N538" s="47"/>
      <c r="O538" s="31"/>
      <c r="Q538" s="56"/>
      <c r="R538" s="57"/>
      <c r="S538" s="58"/>
      <c r="X538" s="47"/>
    </row>
    <row r="539" spans="14:24" ht="14.25" customHeight="1">
      <c r="N539" s="47"/>
      <c r="O539" s="31"/>
      <c r="Q539" s="56"/>
      <c r="R539" s="57"/>
      <c r="S539" s="58"/>
      <c r="X539" s="47"/>
    </row>
    <row r="540" spans="14:24" ht="14.25" customHeight="1">
      <c r="N540" s="47"/>
      <c r="O540" s="31"/>
      <c r="Q540" s="56"/>
      <c r="R540" s="57"/>
      <c r="S540" s="58"/>
      <c r="X540" s="47"/>
    </row>
    <row r="541" spans="14:24" ht="14.25" customHeight="1">
      <c r="N541" s="47"/>
      <c r="O541" s="31"/>
      <c r="Q541" s="56"/>
      <c r="R541" s="57"/>
      <c r="S541" s="58"/>
      <c r="X541" s="47"/>
    </row>
    <row r="542" spans="14:24" ht="14.25" customHeight="1">
      <c r="N542" s="47"/>
      <c r="O542" s="31"/>
      <c r="Q542" s="56"/>
      <c r="R542" s="57"/>
      <c r="S542" s="58"/>
      <c r="X542" s="47"/>
    </row>
    <row r="543" spans="14:24" ht="14.25" customHeight="1">
      <c r="N543" s="47"/>
      <c r="O543" s="31"/>
      <c r="Q543" s="56"/>
      <c r="R543" s="57"/>
      <c r="S543" s="58"/>
      <c r="X543" s="47"/>
    </row>
    <row r="544" spans="14:24" ht="14.25" customHeight="1">
      <c r="N544" s="47"/>
      <c r="O544" s="31"/>
      <c r="Q544" s="56"/>
      <c r="R544" s="57"/>
      <c r="S544" s="58"/>
      <c r="X544" s="47"/>
    </row>
    <row r="545" spans="14:24" ht="14.25" customHeight="1">
      <c r="N545" s="47"/>
      <c r="O545" s="31"/>
      <c r="Q545" s="56"/>
      <c r="R545" s="57"/>
      <c r="S545" s="58"/>
      <c r="X545" s="47"/>
    </row>
    <row r="546" spans="14:24" ht="14.25" customHeight="1">
      <c r="N546" s="47"/>
      <c r="O546" s="31"/>
      <c r="Q546" s="56"/>
      <c r="R546" s="57"/>
      <c r="S546" s="58"/>
      <c r="X546" s="47"/>
    </row>
    <row r="547" spans="14:24" ht="14.25" customHeight="1">
      <c r="N547" s="47"/>
      <c r="O547" s="31"/>
      <c r="Q547" s="56"/>
      <c r="R547" s="57"/>
      <c r="S547" s="58"/>
      <c r="X547" s="47"/>
    </row>
    <row r="548" spans="14:24" ht="14.25" customHeight="1">
      <c r="N548" s="47"/>
      <c r="O548" s="31"/>
      <c r="Q548" s="56"/>
      <c r="R548" s="57"/>
      <c r="S548" s="58"/>
      <c r="X548" s="47"/>
    </row>
    <row r="549" spans="14:24" ht="14.25" customHeight="1">
      <c r="N549" s="47"/>
      <c r="O549" s="31"/>
      <c r="Q549" s="56"/>
      <c r="R549" s="57"/>
      <c r="S549" s="58"/>
      <c r="X549" s="47"/>
    </row>
    <row r="550" spans="14:24" ht="14.25" customHeight="1">
      <c r="N550" s="47"/>
      <c r="O550" s="31"/>
      <c r="Q550" s="56"/>
      <c r="R550" s="57"/>
      <c r="S550" s="58"/>
      <c r="X550" s="47"/>
    </row>
    <row r="551" spans="14:24" ht="14.25" customHeight="1">
      <c r="N551" s="47"/>
      <c r="O551" s="31"/>
      <c r="Q551" s="56"/>
      <c r="R551" s="57"/>
      <c r="S551" s="58"/>
      <c r="X551" s="47"/>
    </row>
    <row r="552" spans="14:24" ht="14.25" customHeight="1">
      <c r="N552" s="47"/>
      <c r="O552" s="31"/>
      <c r="Q552" s="56"/>
      <c r="R552" s="57"/>
      <c r="S552" s="58"/>
      <c r="X552" s="47"/>
    </row>
    <row r="553" spans="14:24" ht="14.25" customHeight="1">
      <c r="N553" s="47"/>
      <c r="O553" s="31"/>
      <c r="Q553" s="56"/>
      <c r="R553" s="57"/>
      <c r="S553" s="58"/>
      <c r="X553" s="47"/>
    </row>
    <row r="554" spans="14:24" ht="14.25" customHeight="1">
      <c r="N554" s="47"/>
      <c r="O554" s="31"/>
      <c r="Q554" s="56"/>
      <c r="R554" s="57"/>
      <c r="S554" s="58"/>
      <c r="X554" s="47"/>
    </row>
    <row r="555" spans="14:24" ht="14.25" customHeight="1">
      <c r="N555" s="47"/>
      <c r="O555" s="31"/>
      <c r="Q555" s="56"/>
      <c r="R555" s="57"/>
      <c r="S555" s="58"/>
      <c r="X555" s="47"/>
    </row>
    <row r="556" spans="14:24" ht="14.25" customHeight="1">
      <c r="N556" s="47"/>
      <c r="O556" s="31"/>
      <c r="Q556" s="56"/>
      <c r="R556" s="57"/>
      <c r="S556" s="58"/>
      <c r="X556" s="47"/>
    </row>
    <row r="557" spans="14:24" ht="14.25" customHeight="1">
      <c r="N557" s="47"/>
      <c r="O557" s="31"/>
      <c r="Q557" s="56"/>
      <c r="R557" s="57"/>
      <c r="S557" s="58"/>
      <c r="X557" s="47"/>
    </row>
    <row r="558" spans="14:24" ht="14.25" customHeight="1">
      <c r="N558" s="47"/>
      <c r="O558" s="31"/>
      <c r="Q558" s="56"/>
      <c r="R558" s="57"/>
      <c r="S558" s="58"/>
      <c r="X558" s="47"/>
    </row>
    <row r="559" spans="14:24" ht="14.25" customHeight="1">
      <c r="N559" s="47"/>
      <c r="O559" s="31"/>
      <c r="Q559" s="56"/>
      <c r="R559" s="57"/>
      <c r="S559" s="58"/>
      <c r="X559" s="47"/>
    </row>
    <row r="560" spans="14:24" ht="14.25" customHeight="1">
      <c r="N560" s="47"/>
      <c r="O560" s="31"/>
      <c r="Q560" s="56"/>
      <c r="R560" s="57"/>
      <c r="S560" s="58"/>
      <c r="X560" s="47"/>
    </row>
    <row r="561" spans="14:24" ht="14.25" customHeight="1">
      <c r="N561" s="47"/>
      <c r="O561" s="31"/>
      <c r="Q561" s="56"/>
      <c r="R561" s="57"/>
      <c r="S561" s="58"/>
      <c r="X561" s="47"/>
    </row>
    <row r="562" spans="14:24" ht="14.25" customHeight="1">
      <c r="N562" s="47"/>
      <c r="O562" s="31"/>
      <c r="Q562" s="56"/>
      <c r="R562" s="57"/>
      <c r="S562" s="58"/>
      <c r="X562" s="47"/>
    </row>
    <row r="563" spans="14:24" ht="14.25" customHeight="1">
      <c r="N563" s="47"/>
      <c r="O563" s="31"/>
      <c r="Q563" s="56"/>
      <c r="R563" s="57"/>
      <c r="S563" s="58"/>
      <c r="X563" s="47"/>
    </row>
    <row r="564" spans="14:24" ht="14.25" customHeight="1">
      <c r="N564" s="47"/>
      <c r="O564" s="31"/>
      <c r="Q564" s="56"/>
      <c r="R564" s="57"/>
      <c r="S564" s="58"/>
      <c r="X564" s="47"/>
    </row>
    <row r="565" spans="14:24" ht="14.25" customHeight="1">
      <c r="N565" s="47"/>
      <c r="O565" s="31"/>
      <c r="Q565" s="56"/>
      <c r="R565" s="57"/>
      <c r="S565" s="58"/>
      <c r="X565" s="47"/>
    </row>
    <row r="566" spans="14:24" ht="14.25" customHeight="1">
      <c r="N566" s="47"/>
      <c r="O566" s="31"/>
      <c r="Q566" s="56"/>
      <c r="R566" s="57"/>
      <c r="S566" s="58"/>
      <c r="X566" s="47"/>
    </row>
    <row r="567" spans="14:24" ht="14.25" customHeight="1">
      <c r="N567" s="47"/>
      <c r="O567" s="31"/>
      <c r="Q567" s="56"/>
      <c r="R567" s="57"/>
      <c r="S567" s="58"/>
      <c r="X567" s="47"/>
    </row>
    <row r="568" spans="14:24" ht="14.25" customHeight="1">
      <c r="N568" s="47"/>
      <c r="O568" s="31"/>
      <c r="Q568" s="56"/>
      <c r="R568" s="57"/>
      <c r="S568" s="58"/>
      <c r="X568" s="47"/>
    </row>
    <row r="569" spans="14:24" ht="14.25" customHeight="1">
      <c r="N569" s="47"/>
      <c r="O569" s="31"/>
      <c r="Q569" s="56"/>
      <c r="R569" s="57"/>
      <c r="S569" s="58"/>
      <c r="X569" s="47"/>
    </row>
    <row r="570" spans="14:24" ht="14.25" customHeight="1">
      <c r="N570" s="47"/>
      <c r="O570" s="31"/>
      <c r="Q570" s="56"/>
      <c r="R570" s="57"/>
      <c r="S570" s="58"/>
      <c r="X570" s="47"/>
    </row>
    <row r="571" spans="14:24" ht="14.25" customHeight="1">
      <c r="N571" s="47"/>
      <c r="O571" s="31"/>
      <c r="Q571" s="56"/>
      <c r="R571" s="57"/>
      <c r="S571" s="58"/>
      <c r="X571" s="47"/>
    </row>
    <row r="572" spans="14:24" ht="14.25" customHeight="1">
      <c r="N572" s="47"/>
      <c r="O572" s="31"/>
      <c r="Q572" s="56"/>
      <c r="R572" s="57"/>
      <c r="S572" s="58"/>
      <c r="X572" s="47"/>
    </row>
    <row r="573" spans="14:24" ht="14.25" customHeight="1">
      <c r="N573" s="47"/>
      <c r="O573" s="31"/>
      <c r="Q573" s="56"/>
      <c r="R573" s="57"/>
      <c r="S573" s="58"/>
      <c r="X573" s="47"/>
    </row>
    <row r="574" spans="14:24" ht="14.25" customHeight="1">
      <c r="N574" s="47"/>
      <c r="O574" s="31"/>
      <c r="Q574" s="56"/>
      <c r="R574" s="57"/>
      <c r="S574" s="58"/>
      <c r="X574" s="47"/>
    </row>
    <row r="575" spans="14:24" ht="14.25" customHeight="1">
      <c r="N575" s="47"/>
      <c r="O575" s="31"/>
      <c r="Q575" s="56"/>
      <c r="R575" s="57"/>
      <c r="S575" s="58"/>
      <c r="X575" s="47"/>
    </row>
    <row r="576" spans="14:24" ht="14.25" customHeight="1">
      <c r="N576" s="47"/>
      <c r="O576" s="31"/>
      <c r="Q576" s="56"/>
      <c r="R576" s="57"/>
      <c r="S576" s="58"/>
      <c r="X576" s="47"/>
    </row>
    <row r="577" spans="14:24" ht="14.25" customHeight="1">
      <c r="N577" s="47"/>
      <c r="O577" s="31"/>
      <c r="Q577" s="56"/>
      <c r="R577" s="57"/>
      <c r="S577" s="58"/>
      <c r="X577" s="47"/>
    </row>
    <row r="578" spans="14:24" ht="14.25" customHeight="1">
      <c r="N578" s="47"/>
      <c r="O578" s="31"/>
      <c r="Q578" s="56"/>
      <c r="R578" s="57"/>
      <c r="S578" s="58"/>
      <c r="X578" s="47"/>
    </row>
    <row r="579" spans="14:24" ht="14.25" customHeight="1">
      <c r="N579" s="47"/>
      <c r="O579" s="31"/>
      <c r="Q579" s="56"/>
      <c r="R579" s="57"/>
      <c r="S579" s="58"/>
      <c r="X579" s="47"/>
    </row>
    <row r="580" spans="14:24" ht="14.25" customHeight="1">
      <c r="N580" s="47"/>
      <c r="O580" s="31"/>
      <c r="Q580" s="56"/>
      <c r="R580" s="57"/>
      <c r="S580" s="58"/>
      <c r="X580" s="47"/>
    </row>
    <row r="581" spans="14:24" ht="14.25" customHeight="1">
      <c r="N581" s="47"/>
      <c r="O581" s="31"/>
      <c r="Q581" s="56"/>
      <c r="R581" s="57"/>
      <c r="S581" s="58"/>
      <c r="X581" s="47"/>
    </row>
    <row r="582" spans="14:24" ht="14.25" customHeight="1">
      <c r="N582" s="47"/>
      <c r="O582" s="31"/>
      <c r="Q582" s="56"/>
      <c r="R582" s="57"/>
      <c r="S582" s="58"/>
      <c r="X582" s="47"/>
    </row>
    <row r="583" spans="14:24" ht="14.25" customHeight="1">
      <c r="N583" s="47"/>
      <c r="O583" s="31"/>
      <c r="Q583" s="56"/>
      <c r="R583" s="57"/>
      <c r="S583" s="58"/>
      <c r="X583" s="47"/>
    </row>
    <row r="584" spans="14:24" ht="14.25" customHeight="1">
      <c r="N584" s="47"/>
      <c r="O584" s="31"/>
      <c r="Q584" s="56"/>
      <c r="R584" s="57"/>
      <c r="S584" s="58"/>
      <c r="X584" s="47"/>
    </row>
    <row r="585" spans="14:24" ht="14.25" customHeight="1">
      <c r="N585" s="47"/>
      <c r="O585" s="31"/>
      <c r="Q585" s="56"/>
      <c r="R585" s="57"/>
      <c r="S585" s="58"/>
      <c r="X585" s="47"/>
    </row>
    <row r="586" spans="14:24" ht="14.25" customHeight="1">
      <c r="N586" s="47"/>
      <c r="O586" s="31"/>
      <c r="Q586" s="56"/>
      <c r="R586" s="57"/>
      <c r="S586" s="58"/>
      <c r="X586" s="47"/>
    </row>
    <row r="587" spans="14:24" ht="14.25" customHeight="1">
      <c r="N587" s="47"/>
      <c r="O587" s="31"/>
      <c r="Q587" s="56"/>
      <c r="R587" s="57"/>
      <c r="S587" s="58"/>
      <c r="X587" s="47"/>
    </row>
    <row r="588" spans="14:24" ht="14.25" customHeight="1">
      <c r="N588" s="47"/>
      <c r="O588" s="31"/>
      <c r="Q588" s="56"/>
      <c r="R588" s="57"/>
      <c r="S588" s="58"/>
      <c r="X588" s="47"/>
    </row>
    <row r="589" spans="14:24" ht="14.25" customHeight="1">
      <c r="N589" s="47"/>
      <c r="O589" s="31"/>
      <c r="Q589" s="56"/>
      <c r="R589" s="57"/>
      <c r="S589" s="58"/>
      <c r="X589" s="47"/>
    </row>
    <row r="590" spans="14:24" ht="14.25" customHeight="1">
      <c r="N590" s="47"/>
      <c r="O590" s="31"/>
      <c r="Q590" s="56"/>
      <c r="R590" s="57"/>
      <c r="S590" s="58"/>
      <c r="X590" s="47"/>
    </row>
    <row r="591" spans="14:24" ht="14.25" customHeight="1">
      <c r="N591" s="47"/>
      <c r="O591" s="31"/>
      <c r="Q591" s="56"/>
      <c r="R591" s="57"/>
      <c r="S591" s="58"/>
      <c r="X591" s="47"/>
    </row>
    <row r="592" spans="14:24" ht="14.25" customHeight="1">
      <c r="N592" s="47"/>
      <c r="O592" s="31"/>
      <c r="Q592" s="56"/>
      <c r="R592" s="57"/>
      <c r="S592" s="58"/>
      <c r="X592" s="47"/>
    </row>
    <row r="593" spans="14:24" ht="14.25" customHeight="1">
      <c r="N593" s="47"/>
      <c r="O593" s="31"/>
      <c r="Q593" s="56"/>
      <c r="R593" s="57"/>
      <c r="S593" s="58"/>
      <c r="X593" s="47"/>
    </row>
    <row r="594" spans="14:24" ht="14.25" customHeight="1">
      <c r="N594" s="47"/>
      <c r="O594" s="31"/>
      <c r="Q594" s="56"/>
      <c r="R594" s="57"/>
      <c r="S594" s="58"/>
      <c r="X594" s="47"/>
    </row>
    <row r="595" spans="14:24" ht="14.25" customHeight="1">
      <c r="N595" s="47"/>
      <c r="O595" s="31"/>
      <c r="Q595" s="56"/>
      <c r="R595" s="57"/>
      <c r="S595" s="58"/>
      <c r="X595" s="47"/>
    </row>
    <row r="596" spans="14:24" ht="14.25" customHeight="1">
      <c r="N596" s="47"/>
      <c r="O596" s="31"/>
      <c r="Q596" s="56"/>
      <c r="R596" s="57"/>
      <c r="S596" s="58"/>
      <c r="X596" s="47"/>
    </row>
    <row r="597" spans="14:24" ht="14.25" customHeight="1">
      <c r="N597" s="47"/>
      <c r="O597" s="31"/>
      <c r="Q597" s="56"/>
      <c r="R597" s="57"/>
      <c r="S597" s="58"/>
      <c r="X597" s="47"/>
    </row>
    <row r="598" spans="14:24" ht="14.25" customHeight="1">
      <c r="N598" s="47"/>
      <c r="O598" s="31"/>
      <c r="Q598" s="56"/>
      <c r="R598" s="57"/>
      <c r="S598" s="58"/>
      <c r="X598" s="47"/>
    </row>
    <row r="599" spans="14:24" ht="14.25" customHeight="1">
      <c r="N599" s="47"/>
      <c r="O599" s="31"/>
      <c r="Q599" s="56"/>
      <c r="R599" s="57"/>
      <c r="S599" s="58"/>
      <c r="X599" s="47"/>
    </row>
    <row r="600" spans="14:24" ht="14.25" customHeight="1">
      <c r="N600" s="47"/>
      <c r="O600" s="31"/>
      <c r="Q600" s="56"/>
      <c r="R600" s="57"/>
      <c r="S600" s="58"/>
      <c r="X600" s="47"/>
    </row>
    <row r="601" spans="14:24" ht="14.25" customHeight="1">
      <c r="N601" s="47"/>
      <c r="O601" s="31"/>
      <c r="Q601" s="56"/>
      <c r="R601" s="57"/>
      <c r="S601" s="58"/>
      <c r="X601" s="47"/>
    </row>
    <row r="602" spans="14:24" ht="14.25" customHeight="1">
      <c r="N602" s="47"/>
      <c r="O602" s="31"/>
      <c r="Q602" s="56"/>
      <c r="R602" s="57"/>
      <c r="S602" s="58"/>
      <c r="X602" s="47"/>
    </row>
    <row r="603" spans="14:24" ht="14.25" customHeight="1">
      <c r="N603" s="47"/>
      <c r="O603" s="31"/>
      <c r="Q603" s="56"/>
      <c r="R603" s="57"/>
      <c r="S603" s="58"/>
      <c r="X603" s="47"/>
    </row>
    <row r="604" spans="14:24" ht="14.25" customHeight="1">
      <c r="N604" s="47"/>
      <c r="O604" s="31"/>
      <c r="Q604" s="56"/>
      <c r="R604" s="57"/>
      <c r="S604" s="58"/>
      <c r="X604" s="47"/>
    </row>
    <row r="605" spans="14:24" ht="14.25" customHeight="1">
      <c r="N605" s="47"/>
      <c r="O605" s="31"/>
      <c r="Q605" s="56"/>
      <c r="R605" s="57"/>
      <c r="S605" s="58"/>
      <c r="X605" s="47"/>
    </row>
    <row r="606" spans="14:24" ht="14.25" customHeight="1">
      <c r="N606" s="47"/>
      <c r="O606" s="31"/>
      <c r="Q606" s="56"/>
      <c r="R606" s="57"/>
      <c r="S606" s="58"/>
      <c r="X606" s="47"/>
    </row>
    <row r="607" spans="14:24" ht="14.25" customHeight="1">
      <c r="N607" s="47"/>
      <c r="O607" s="31"/>
      <c r="Q607" s="56"/>
      <c r="R607" s="57"/>
      <c r="S607" s="58"/>
      <c r="X607" s="47"/>
    </row>
    <row r="608" spans="14:24" ht="14.25" customHeight="1">
      <c r="N608" s="47"/>
      <c r="O608" s="31"/>
      <c r="Q608" s="56"/>
      <c r="R608" s="57"/>
      <c r="S608" s="58"/>
      <c r="X608" s="47"/>
    </row>
    <row r="609" spans="14:24" ht="14.25" customHeight="1">
      <c r="N609" s="47"/>
      <c r="O609" s="31"/>
      <c r="Q609" s="56"/>
      <c r="R609" s="57"/>
      <c r="S609" s="58"/>
      <c r="X609" s="47"/>
    </row>
    <row r="610" spans="14:24" ht="14.25" customHeight="1">
      <c r="N610" s="47"/>
      <c r="O610" s="31"/>
      <c r="Q610" s="56"/>
      <c r="R610" s="57"/>
      <c r="S610" s="58"/>
      <c r="X610" s="47"/>
    </row>
    <row r="611" spans="14:24" ht="14.25" customHeight="1">
      <c r="N611" s="47"/>
      <c r="O611" s="31"/>
      <c r="Q611" s="56"/>
      <c r="R611" s="57"/>
      <c r="S611" s="58"/>
      <c r="X611" s="47"/>
    </row>
    <row r="612" spans="14:24" ht="14.25" customHeight="1">
      <c r="N612" s="47"/>
      <c r="O612" s="31"/>
      <c r="Q612" s="56"/>
      <c r="R612" s="57"/>
      <c r="S612" s="58"/>
      <c r="X612" s="47"/>
    </row>
    <row r="613" spans="14:24" ht="14.25" customHeight="1">
      <c r="N613" s="47"/>
      <c r="O613" s="31"/>
      <c r="Q613" s="56"/>
      <c r="R613" s="57"/>
      <c r="S613" s="58"/>
      <c r="X613" s="47"/>
    </row>
    <row r="614" spans="14:24" ht="14.25" customHeight="1">
      <c r="N614" s="47"/>
      <c r="O614" s="31"/>
      <c r="Q614" s="56"/>
      <c r="R614" s="57"/>
      <c r="S614" s="58"/>
      <c r="X614" s="47"/>
    </row>
    <row r="615" spans="14:24" ht="14.25" customHeight="1">
      <c r="N615" s="47"/>
      <c r="O615" s="31"/>
      <c r="Q615" s="56"/>
      <c r="R615" s="57"/>
      <c r="S615" s="58"/>
      <c r="X615" s="47"/>
    </row>
    <row r="616" spans="14:24" ht="14.25" customHeight="1">
      <c r="N616" s="47"/>
      <c r="O616" s="31"/>
      <c r="Q616" s="56"/>
      <c r="R616" s="57"/>
      <c r="S616" s="58"/>
      <c r="X616" s="47"/>
    </row>
    <row r="617" spans="14:24" ht="14.25" customHeight="1">
      <c r="N617" s="47"/>
      <c r="O617" s="31"/>
      <c r="Q617" s="56"/>
      <c r="R617" s="57"/>
      <c r="S617" s="58"/>
      <c r="X617" s="47"/>
    </row>
    <row r="618" spans="14:24" ht="14.25" customHeight="1">
      <c r="N618" s="47"/>
      <c r="O618" s="31"/>
      <c r="Q618" s="56"/>
      <c r="R618" s="57"/>
      <c r="S618" s="58"/>
      <c r="X618" s="47"/>
    </row>
    <row r="619" spans="14:24" ht="14.25" customHeight="1">
      <c r="N619" s="47"/>
      <c r="O619" s="31"/>
      <c r="Q619" s="56"/>
      <c r="R619" s="57"/>
      <c r="S619" s="58"/>
      <c r="X619" s="47"/>
    </row>
    <row r="620" spans="14:24" ht="14.25" customHeight="1">
      <c r="N620" s="47"/>
      <c r="O620" s="31"/>
      <c r="Q620" s="56"/>
      <c r="R620" s="57"/>
      <c r="S620" s="58"/>
      <c r="X620" s="47"/>
    </row>
    <row r="621" spans="14:24" ht="14.25" customHeight="1">
      <c r="N621" s="47"/>
      <c r="O621" s="31"/>
      <c r="Q621" s="56"/>
      <c r="R621" s="57"/>
      <c r="S621" s="58"/>
      <c r="X621" s="47"/>
    </row>
    <row r="622" spans="14:24" ht="14.25" customHeight="1">
      <c r="N622" s="47"/>
      <c r="O622" s="31"/>
      <c r="Q622" s="56"/>
      <c r="R622" s="57"/>
      <c r="S622" s="58"/>
      <c r="X622" s="47"/>
    </row>
    <row r="623" spans="14:24" ht="14.25" customHeight="1">
      <c r="N623" s="47"/>
      <c r="O623" s="31"/>
      <c r="Q623" s="56"/>
      <c r="R623" s="57"/>
      <c r="S623" s="58"/>
      <c r="X623" s="47"/>
    </row>
    <row r="624" spans="14:24" ht="14.25" customHeight="1">
      <c r="N624" s="47"/>
      <c r="O624" s="31"/>
      <c r="Q624" s="56"/>
      <c r="R624" s="57"/>
      <c r="S624" s="58"/>
      <c r="X624" s="47"/>
    </row>
    <row r="625" spans="14:24" ht="14.25" customHeight="1">
      <c r="N625" s="47"/>
      <c r="O625" s="31"/>
      <c r="Q625" s="56"/>
      <c r="R625" s="57"/>
      <c r="S625" s="58"/>
      <c r="X625" s="47"/>
    </row>
    <row r="626" spans="14:24" ht="14.25" customHeight="1">
      <c r="N626" s="47"/>
      <c r="O626" s="31"/>
      <c r="Q626" s="56"/>
      <c r="R626" s="57"/>
      <c r="S626" s="58"/>
      <c r="X626" s="47"/>
    </row>
    <row r="627" spans="14:24" ht="14.25" customHeight="1">
      <c r="N627" s="47"/>
      <c r="O627" s="31"/>
      <c r="Q627" s="56"/>
      <c r="R627" s="57"/>
      <c r="S627" s="58"/>
      <c r="X627" s="47"/>
    </row>
    <row r="628" spans="14:24" ht="14.25" customHeight="1">
      <c r="N628" s="47"/>
      <c r="O628" s="31"/>
      <c r="Q628" s="56"/>
      <c r="R628" s="57"/>
      <c r="S628" s="58"/>
      <c r="X628" s="47"/>
    </row>
    <row r="629" spans="14:24" ht="14.25" customHeight="1">
      <c r="N629" s="47"/>
      <c r="O629" s="31"/>
      <c r="Q629" s="56"/>
      <c r="R629" s="57"/>
      <c r="S629" s="58"/>
      <c r="X629" s="47"/>
    </row>
    <row r="630" spans="14:24" ht="14.25" customHeight="1">
      <c r="N630" s="47"/>
      <c r="O630" s="31"/>
      <c r="Q630" s="56"/>
      <c r="R630" s="57"/>
      <c r="S630" s="58"/>
      <c r="X630" s="47"/>
    </row>
    <row r="631" spans="14:24" ht="14.25" customHeight="1">
      <c r="N631" s="47"/>
      <c r="O631" s="31"/>
      <c r="Q631" s="56"/>
      <c r="R631" s="57"/>
      <c r="S631" s="58"/>
      <c r="X631" s="47"/>
    </row>
    <row r="632" spans="14:24" ht="14.25" customHeight="1">
      <c r="N632" s="47"/>
      <c r="O632" s="31"/>
      <c r="Q632" s="56"/>
      <c r="R632" s="57"/>
      <c r="S632" s="58"/>
      <c r="X632" s="47"/>
    </row>
    <row r="633" spans="14:24" ht="14.25" customHeight="1">
      <c r="N633" s="47"/>
      <c r="O633" s="31"/>
      <c r="Q633" s="56"/>
      <c r="R633" s="57"/>
      <c r="S633" s="58"/>
      <c r="X633" s="47"/>
    </row>
    <row r="634" spans="14:24" ht="14.25" customHeight="1">
      <c r="N634" s="47"/>
      <c r="O634" s="31"/>
      <c r="Q634" s="56"/>
      <c r="R634" s="57"/>
      <c r="S634" s="58"/>
      <c r="X634" s="47"/>
    </row>
    <row r="635" spans="14:24" ht="14.25" customHeight="1">
      <c r="N635" s="47"/>
      <c r="O635" s="31"/>
      <c r="Q635" s="56"/>
      <c r="R635" s="57"/>
      <c r="S635" s="58"/>
      <c r="X635" s="47"/>
    </row>
    <row r="636" spans="14:24" ht="14.25" customHeight="1">
      <c r="N636" s="47"/>
      <c r="O636" s="31"/>
      <c r="Q636" s="56"/>
      <c r="R636" s="57"/>
      <c r="S636" s="58"/>
      <c r="X636" s="47"/>
    </row>
    <row r="637" spans="14:24" ht="14.25" customHeight="1">
      <c r="N637" s="47"/>
      <c r="O637" s="31"/>
      <c r="Q637" s="56"/>
      <c r="R637" s="57"/>
      <c r="S637" s="58"/>
      <c r="X637" s="47"/>
    </row>
    <row r="638" spans="14:24" ht="14.25" customHeight="1">
      <c r="N638" s="47"/>
      <c r="O638" s="31"/>
      <c r="Q638" s="56"/>
      <c r="R638" s="57"/>
      <c r="S638" s="58"/>
      <c r="X638" s="47"/>
    </row>
    <row r="639" spans="14:24" ht="14.25" customHeight="1">
      <c r="N639" s="47"/>
      <c r="O639" s="31"/>
      <c r="Q639" s="56"/>
      <c r="R639" s="57"/>
      <c r="S639" s="58"/>
      <c r="X639" s="47"/>
    </row>
    <row r="640" spans="14:24" ht="14.25" customHeight="1">
      <c r="N640" s="47"/>
      <c r="O640" s="31"/>
      <c r="Q640" s="56"/>
      <c r="R640" s="57"/>
      <c r="S640" s="58"/>
      <c r="X640" s="47"/>
    </row>
    <row r="641" spans="14:24" ht="14.25" customHeight="1">
      <c r="N641" s="47"/>
      <c r="O641" s="31"/>
      <c r="Q641" s="56"/>
      <c r="R641" s="57"/>
      <c r="S641" s="58"/>
      <c r="X641" s="47"/>
    </row>
    <row r="642" spans="14:24" ht="14.25" customHeight="1">
      <c r="N642" s="47"/>
      <c r="O642" s="31"/>
      <c r="Q642" s="56"/>
      <c r="R642" s="57"/>
      <c r="S642" s="58"/>
      <c r="X642" s="47"/>
    </row>
    <row r="643" spans="14:24" ht="14.25" customHeight="1">
      <c r="N643" s="47"/>
      <c r="O643" s="31"/>
      <c r="Q643" s="56"/>
      <c r="R643" s="57"/>
      <c r="S643" s="58"/>
      <c r="X643" s="47"/>
    </row>
    <row r="644" spans="14:24" ht="14.25" customHeight="1">
      <c r="N644" s="47"/>
      <c r="O644" s="31"/>
      <c r="Q644" s="56"/>
      <c r="R644" s="57"/>
      <c r="S644" s="58"/>
      <c r="X644" s="47"/>
    </row>
    <row r="645" spans="14:24" ht="14.25" customHeight="1">
      <c r="N645" s="47"/>
      <c r="O645" s="31"/>
      <c r="Q645" s="56"/>
      <c r="R645" s="57"/>
      <c r="S645" s="58"/>
      <c r="X645" s="47"/>
    </row>
    <row r="646" spans="14:24" ht="14.25" customHeight="1">
      <c r="N646" s="47"/>
      <c r="O646" s="31"/>
      <c r="Q646" s="56"/>
      <c r="R646" s="57"/>
      <c r="S646" s="58"/>
      <c r="X646" s="47"/>
    </row>
    <row r="647" spans="14:24" ht="14.25" customHeight="1">
      <c r="N647" s="47"/>
      <c r="O647" s="31"/>
      <c r="Q647" s="56"/>
      <c r="R647" s="57"/>
      <c r="S647" s="58"/>
      <c r="X647" s="47"/>
    </row>
    <row r="648" spans="14:24" ht="14.25" customHeight="1">
      <c r="N648" s="47"/>
      <c r="O648" s="31"/>
      <c r="Q648" s="56"/>
      <c r="R648" s="57"/>
      <c r="S648" s="58"/>
      <c r="X648" s="47"/>
    </row>
    <row r="649" spans="14:24" ht="14.25" customHeight="1">
      <c r="N649" s="47"/>
      <c r="O649" s="31"/>
      <c r="Q649" s="56"/>
      <c r="R649" s="57"/>
      <c r="S649" s="58"/>
      <c r="X649" s="47"/>
    </row>
    <row r="650" spans="14:24" ht="14.25" customHeight="1">
      <c r="N650" s="47"/>
      <c r="O650" s="31"/>
      <c r="Q650" s="56"/>
      <c r="R650" s="57"/>
      <c r="S650" s="58"/>
      <c r="X650" s="47"/>
    </row>
    <row r="651" spans="14:24" ht="14.25" customHeight="1">
      <c r="N651" s="47"/>
      <c r="O651" s="31"/>
      <c r="Q651" s="56"/>
      <c r="R651" s="57"/>
      <c r="S651" s="58"/>
      <c r="X651" s="47"/>
    </row>
    <row r="652" spans="14:24" ht="14.25" customHeight="1">
      <c r="N652" s="47"/>
      <c r="O652" s="31"/>
      <c r="Q652" s="56"/>
      <c r="R652" s="57"/>
      <c r="S652" s="58"/>
      <c r="X652" s="47"/>
    </row>
    <row r="653" spans="14:24" ht="14.25" customHeight="1">
      <c r="N653" s="47"/>
      <c r="O653" s="31"/>
      <c r="Q653" s="56"/>
      <c r="R653" s="57"/>
      <c r="S653" s="58"/>
      <c r="X653" s="47"/>
    </row>
    <row r="654" spans="14:24" ht="14.25" customHeight="1">
      <c r="N654" s="47"/>
      <c r="O654" s="31"/>
      <c r="Q654" s="56"/>
      <c r="R654" s="57"/>
      <c r="S654" s="58"/>
      <c r="X654" s="47"/>
    </row>
    <row r="655" spans="14:24" ht="14.25" customHeight="1">
      <c r="N655" s="47"/>
      <c r="O655" s="31"/>
      <c r="Q655" s="56"/>
      <c r="R655" s="57"/>
      <c r="S655" s="58"/>
      <c r="X655" s="47"/>
    </row>
    <row r="656" spans="14:24" ht="14.25" customHeight="1">
      <c r="N656" s="47"/>
      <c r="O656" s="31"/>
      <c r="Q656" s="56"/>
      <c r="R656" s="57"/>
      <c r="S656" s="58"/>
      <c r="X656" s="47"/>
    </row>
    <row r="657" spans="14:24" ht="14.25" customHeight="1">
      <c r="N657" s="47"/>
      <c r="O657" s="31"/>
      <c r="Q657" s="56"/>
      <c r="R657" s="57"/>
      <c r="S657" s="58"/>
      <c r="X657" s="47"/>
    </row>
    <row r="658" spans="14:24" ht="14.25" customHeight="1">
      <c r="N658" s="47"/>
      <c r="O658" s="31"/>
      <c r="Q658" s="56"/>
      <c r="R658" s="57"/>
      <c r="S658" s="58"/>
      <c r="X658" s="47"/>
    </row>
    <row r="659" spans="14:24" ht="14.25" customHeight="1">
      <c r="N659" s="47"/>
      <c r="O659" s="31"/>
      <c r="Q659" s="56"/>
      <c r="R659" s="57"/>
      <c r="S659" s="58"/>
      <c r="X659" s="47"/>
    </row>
    <row r="660" spans="14:24" ht="14.25" customHeight="1">
      <c r="N660" s="47"/>
      <c r="O660" s="31"/>
      <c r="Q660" s="56"/>
      <c r="R660" s="57"/>
      <c r="S660" s="58"/>
      <c r="X660" s="47"/>
    </row>
    <row r="661" spans="14:24" ht="14.25" customHeight="1">
      <c r="N661" s="47"/>
      <c r="O661" s="31"/>
      <c r="Q661" s="56"/>
      <c r="R661" s="57"/>
      <c r="S661" s="58"/>
      <c r="X661" s="47"/>
    </row>
    <row r="662" spans="14:24" ht="14.25" customHeight="1">
      <c r="N662" s="47"/>
      <c r="O662" s="31"/>
      <c r="Q662" s="56"/>
      <c r="R662" s="57"/>
      <c r="S662" s="58"/>
      <c r="X662" s="47"/>
    </row>
    <row r="663" spans="14:24" ht="14.25" customHeight="1">
      <c r="N663" s="47"/>
      <c r="O663" s="31"/>
      <c r="Q663" s="56"/>
      <c r="R663" s="57"/>
      <c r="S663" s="58"/>
      <c r="X663" s="47"/>
    </row>
    <row r="664" spans="14:24" ht="14.25" customHeight="1">
      <c r="N664" s="47"/>
      <c r="O664" s="31"/>
      <c r="Q664" s="56"/>
      <c r="R664" s="57"/>
      <c r="S664" s="58"/>
      <c r="X664" s="47"/>
    </row>
    <row r="665" spans="14:24" ht="14.25" customHeight="1">
      <c r="N665" s="47"/>
      <c r="O665" s="31"/>
      <c r="Q665" s="56"/>
      <c r="R665" s="57"/>
      <c r="S665" s="58"/>
      <c r="X665" s="47"/>
    </row>
    <row r="666" spans="14:24" ht="14.25" customHeight="1">
      <c r="N666" s="47"/>
      <c r="O666" s="31"/>
      <c r="Q666" s="56"/>
      <c r="R666" s="57"/>
      <c r="S666" s="58"/>
      <c r="X666" s="47"/>
    </row>
    <row r="667" spans="14:24" ht="14.25" customHeight="1">
      <c r="N667" s="47"/>
      <c r="O667" s="31"/>
      <c r="Q667" s="56"/>
      <c r="R667" s="57"/>
      <c r="S667" s="58"/>
      <c r="X667" s="47"/>
    </row>
    <row r="668" spans="14:24" ht="14.25" customHeight="1">
      <c r="N668" s="47"/>
      <c r="O668" s="31"/>
      <c r="Q668" s="56"/>
      <c r="R668" s="57"/>
      <c r="S668" s="58"/>
      <c r="X668" s="47"/>
    </row>
    <row r="669" spans="14:24" ht="14.25" customHeight="1">
      <c r="N669" s="47"/>
      <c r="O669" s="31"/>
      <c r="Q669" s="56"/>
      <c r="R669" s="57"/>
      <c r="S669" s="58"/>
      <c r="X669" s="47"/>
    </row>
    <row r="670" spans="14:24" ht="14.25" customHeight="1">
      <c r="N670" s="47"/>
      <c r="O670" s="31"/>
      <c r="Q670" s="56"/>
      <c r="R670" s="57"/>
      <c r="S670" s="58"/>
      <c r="X670" s="47"/>
    </row>
    <row r="671" spans="14:24" ht="14.25" customHeight="1">
      <c r="N671" s="47"/>
      <c r="O671" s="31"/>
      <c r="Q671" s="56"/>
      <c r="R671" s="57"/>
      <c r="S671" s="58"/>
      <c r="X671" s="47"/>
    </row>
    <row r="672" spans="14:24" ht="14.25" customHeight="1">
      <c r="N672" s="47"/>
      <c r="O672" s="31"/>
      <c r="Q672" s="56"/>
      <c r="R672" s="57"/>
      <c r="S672" s="58"/>
      <c r="X672" s="47"/>
    </row>
    <row r="673" spans="14:24" ht="14.25" customHeight="1">
      <c r="N673" s="47"/>
      <c r="O673" s="31"/>
      <c r="Q673" s="56"/>
      <c r="R673" s="57"/>
      <c r="S673" s="58"/>
      <c r="X673" s="47"/>
    </row>
    <row r="674" spans="14:24" ht="14.25" customHeight="1">
      <c r="N674" s="47"/>
      <c r="O674" s="31"/>
      <c r="Q674" s="56"/>
      <c r="R674" s="57"/>
      <c r="S674" s="58"/>
      <c r="X674" s="47"/>
    </row>
    <row r="675" spans="14:24" ht="14.25" customHeight="1">
      <c r="N675" s="47"/>
      <c r="O675" s="31"/>
      <c r="Q675" s="56"/>
      <c r="R675" s="57"/>
      <c r="S675" s="58"/>
      <c r="X675" s="47"/>
    </row>
    <row r="676" spans="14:24" ht="14.25" customHeight="1">
      <c r="N676" s="47"/>
      <c r="O676" s="31"/>
      <c r="Q676" s="56"/>
      <c r="R676" s="57"/>
      <c r="S676" s="58"/>
      <c r="X676" s="47"/>
    </row>
    <row r="677" spans="14:24" ht="14.25" customHeight="1">
      <c r="N677" s="47"/>
      <c r="O677" s="31"/>
      <c r="Q677" s="56"/>
      <c r="R677" s="57"/>
      <c r="S677" s="58"/>
      <c r="X677" s="47"/>
    </row>
    <row r="678" spans="14:24" ht="14.25" customHeight="1">
      <c r="N678" s="47"/>
      <c r="O678" s="31"/>
      <c r="Q678" s="56"/>
      <c r="R678" s="57"/>
      <c r="S678" s="58"/>
      <c r="X678" s="47"/>
    </row>
    <row r="679" spans="14:24" ht="14.25" customHeight="1">
      <c r="N679" s="47"/>
      <c r="O679" s="31"/>
      <c r="Q679" s="56"/>
      <c r="R679" s="57"/>
      <c r="S679" s="58"/>
      <c r="X679" s="47"/>
    </row>
    <row r="680" spans="14:24" ht="14.25" customHeight="1">
      <c r="N680" s="47"/>
      <c r="O680" s="31"/>
      <c r="Q680" s="56"/>
      <c r="R680" s="57"/>
      <c r="S680" s="58"/>
      <c r="X680" s="47"/>
    </row>
    <row r="681" spans="14:24" ht="14.25" customHeight="1">
      <c r="N681" s="47"/>
      <c r="O681" s="31"/>
      <c r="Q681" s="56"/>
      <c r="R681" s="57"/>
      <c r="S681" s="58"/>
      <c r="X681" s="47"/>
    </row>
    <row r="682" spans="14:24" ht="14.25" customHeight="1">
      <c r="N682" s="47"/>
      <c r="O682" s="31"/>
      <c r="Q682" s="56"/>
      <c r="R682" s="57"/>
      <c r="S682" s="58"/>
      <c r="X682" s="47"/>
    </row>
    <row r="683" spans="14:24" ht="14.25" customHeight="1">
      <c r="N683" s="47"/>
      <c r="O683" s="31"/>
      <c r="Q683" s="56"/>
      <c r="R683" s="57"/>
      <c r="S683" s="58"/>
      <c r="X683" s="47"/>
    </row>
    <row r="684" spans="14:24" ht="14.25" customHeight="1">
      <c r="N684" s="47"/>
      <c r="O684" s="31"/>
      <c r="Q684" s="56"/>
      <c r="R684" s="57"/>
      <c r="S684" s="58"/>
      <c r="X684" s="47"/>
    </row>
    <row r="685" spans="14:24" ht="14.25" customHeight="1">
      <c r="N685" s="47"/>
      <c r="O685" s="31"/>
      <c r="Q685" s="56"/>
      <c r="R685" s="57"/>
      <c r="S685" s="58"/>
      <c r="X685" s="47"/>
    </row>
    <row r="686" spans="14:24" ht="14.25" customHeight="1">
      <c r="N686" s="47"/>
      <c r="O686" s="31"/>
      <c r="Q686" s="56"/>
      <c r="R686" s="57"/>
      <c r="S686" s="58"/>
      <c r="X686" s="47"/>
    </row>
    <row r="687" spans="14:24" ht="14.25" customHeight="1">
      <c r="N687" s="47"/>
      <c r="O687" s="31"/>
      <c r="Q687" s="56"/>
      <c r="R687" s="57"/>
      <c r="S687" s="58"/>
      <c r="X687" s="47"/>
    </row>
    <row r="688" spans="14:24" ht="14.25" customHeight="1">
      <c r="N688" s="47"/>
      <c r="O688" s="31"/>
      <c r="Q688" s="56"/>
      <c r="R688" s="57"/>
      <c r="S688" s="58"/>
      <c r="X688" s="47"/>
    </row>
    <row r="689" spans="14:24" ht="14.25" customHeight="1">
      <c r="N689" s="47"/>
      <c r="O689" s="31"/>
      <c r="Q689" s="56"/>
      <c r="R689" s="57"/>
      <c r="S689" s="58"/>
      <c r="X689" s="47"/>
    </row>
    <row r="690" spans="14:24" ht="14.25" customHeight="1">
      <c r="N690" s="47"/>
      <c r="O690" s="31"/>
      <c r="Q690" s="56"/>
      <c r="R690" s="57"/>
      <c r="S690" s="58"/>
      <c r="X690" s="47"/>
    </row>
    <row r="691" spans="14:24" ht="14.25" customHeight="1">
      <c r="N691" s="47"/>
      <c r="O691" s="31"/>
      <c r="Q691" s="56"/>
      <c r="R691" s="57"/>
      <c r="S691" s="58"/>
      <c r="X691" s="47"/>
    </row>
    <row r="692" spans="14:24" ht="14.25" customHeight="1">
      <c r="N692" s="47"/>
      <c r="O692" s="31"/>
      <c r="Q692" s="56"/>
      <c r="R692" s="57"/>
      <c r="S692" s="58"/>
      <c r="X692" s="47"/>
    </row>
    <row r="693" spans="14:24" ht="14.25" customHeight="1">
      <c r="N693" s="47"/>
      <c r="O693" s="31"/>
      <c r="Q693" s="56"/>
      <c r="R693" s="57"/>
      <c r="S693" s="58"/>
      <c r="X693" s="47"/>
    </row>
    <row r="694" spans="14:24" ht="14.25" customHeight="1">
      <c r="N694" s="47"/>
      <c r="O694" s="31"/>
      <c r="Q694" s="56"/>
      <c r="R694" s="57"/>
      <c r="S694" s="58"/>
      <c r="X694" s="47"/>
    </row>
    <row r="695" spans="14:24" ht="14.25" customHeight="1">
      <c r="N695" s="47"/>
      <c r="O695" s="31"/>
      <c r="Q695" s="56"/>
      <c r="R695" s="57"/>
      <c r="S695" s="58"/>
      <c r="X695" s="47"/>
    </row>
    <row r="696" spans="14:24" ht="14.25" customHeight="1">
      <c r="N696" s="47"/>
      <c r="O696" s="31"/>
      <c r="Q696" s="56"/>
      <c r="R696" s="57"/>
      <c r="S696" s="58"/>
      <c r="X696" s="47"/>
    </row>
    <row r="697" spans="14:24" ht="14.25" customHeight="1">
      <c r="N697" s="47"/>
      <c r="O697" s="31"/>
      <c r="Q697" s="56"/>
      <c r="R697" s="57"/>
      <c r="S697" s="58"/>
      <c r="X697" s="47"/>
    </row>
    <row r="698" spans="14:24" ht="14.25" customHeight="1">
      <c r="N698" s="47"/>
      <c r="O698" s="31"/>
      <c r="Q698" s="56"/>
      <c r="R698" s="57"/>
      <c r="S698" s="58"/>
      <c r="X698" s="47"/>
    </row>
    <row r="699" spans="14:24" ht="14.25" customHeight="1">
      <c r="N699" s="47"/>
      <c r="O699" s="31"/>
      <c r="Q699" s="56"/>
      <c r="R699" s="57"/>
      <c r="S699" s="58"/>
      <c r="X699" s="47"/>
    </row>
    <row r="700" spans="14:24" ht="14.25" customHeight="1">
      <c r="N700" s="47"/>
      <c r="O700" s="31"/>
      <c r="Q700" s="56"/>
      <c r="R700" s="57"/>
      <c r="S700" s="58"/>
      <c r="X700" s="47"/>
    </row>
    <row r="701" spans="14:24" ht="14.25" customHeight="1">
      <c r="N701" s="47"/>
      <c r="O701" s="31"/>
      <c r="Q701" s="56"/>
      <c r="R701" s="57"/>
      <c r="S701" s="58"/>
      <c r="X701" s="47"/>
    </row>
    <row r="702" spans="14:24" ht="14.25" customHeight="1">
      <c r="N702" s="47"/>
      <c r="O702" s="31"/>
      <c r="Q702" s="56"/>
      <c r="R702" s="57"/>
      <c r="S702" s="58"/>
      <c r="X702" s="47"/>
    </row>
    <row r="703" spans="14:24" ht="14.25" customHeight="1">
      <c r="N703" s="47"/>
      <c r="O703" s="31"/>
      <c r="Q703" s="56"/>
      <c r="R703" s="57"/>
      <c r="S703" s="58"/>
      <c r="X703" s="47"/>
    </row>
    <row r="704" spans="14:24" ht="14.25" customHeight="1">
      <c r="N704" s="47"/>
      <c r="O704" s="31"/>
      <c r="Q704" s="56"/>
      <c r="R704" s="57"/>
      <c r="S704" s="58"/>
      <c r="X704" s="47"/>
    </row>
    <row r="705" spans="14:24" ht="14.25" customHeight="1">
      <c r="N705" s="47"/>
      <c r="O705" s="31"/>
      <c r="Q705" s="56"/>
      <c r="R705" s="57"/>
      <c r="S705" s="58"/>
      <c r="X705" s="47"/>
    </row>
    <row r="706" spans="14:24" ht="14.25" customHeight="1">
      <c r="N706" s="47"/>
      <c r="O706" s="31"/>
      <c r="Q706" s="56"/>
      <c r="R706" s="57"/>
      <c r="S706" s="58"/>
      <c r="X706" s="47"/>
    </row>
    <row r="707" spans="14:24" ht="14.25" customHeight="1">
      <c r="N707" s="47"/>
      <c r="O707" s="31"/>
      <c r="Q707" s="56"/>
      <c r="R707" s="57"/>
      <c r="S707" s="58"/>
      <c r="X707" s="47"/>
    </row>
    <row r="708" spans="14:24" ht="14.25" customHeight="1">
      <c r="N708" s="47"/>
      <c r="O708" s="31"/>
      <c r="Q708" s="56"/>
      <c r="R708" s="57"/>
      <c r="S708" s="58"/>
      <c r="X708" s="47"/>
    </row>
    <row r="709" spans="14:24" ht="14.25" customHeight="1">
      <c r="N709" s="47"/>
      <c r="O709" s="31"/>
      <c r="Q709" s="56"/>
      <c r="R709" s="57"/>
      <c r="S709" s="58"/>
      <c r="X709" s="47"/>
    </row>
    <row r="710" spans="14:24" ht="14.25" customHeight="1">
      <c r="N710" s="47"/>
      <c r="O710" s="31"/>
      <c r="Q710" s="56"/>
      <c r="R710" s="57"/>
      <c r="S710" s="58"/>
      <c r="X710" s="47"/>
    </row>
    <row r="711" spans="14:24" ht="14.25" customHeight="1">
      <c r="N711" s="47"/>
      <c r="O711" s="31"/>
      <c r="Q711" s="56"/>
      <c r="R711" s="57"/>
      <c r="S711" s="58"/>
      <c r="X711" s="47"/>
    </row>
    <row r="712" spans="14:24" ht="14.25" customHeight="1">
      <c r="N712" s="47"/>
      <c r="O712" s="31"/>
      <c r="Q712" s="56"/>
      <c r="R712" s="57"/>
      <c r="S712" s="58"/>
      <c r="X712" s="47"/>
    </row>
    <row r="713" spans="14:24" ht="14.25" customHeight="1">
      <c r="N713" s="47"/>
      <c r="O713" s="31"/>
      <c r="Q713" s="56"/>
      <c r="R713" s="57"/>
      <c r="S713" s="58"/>
      <c r="X713" s="47"/>
    </row>
    <row r="714" spans="14:24" ht="14.25" customHeight="1">
      <c r="N714" s="47"/>
      <c r="O714" s="31"/>
      <c r="Q714" s="56"/>
      <c r="R714" s="57"/>
      <c r="S714" s="58"/>
      <c r="X714" s="47"/>
    </row>
    <row r="715" spans="14:24" ht="14.25" customHeight="1">
      <c r="N715" s="47"/>
      <c r="O715" s="31"/>
      <c r="Q715" s="56"/>
      <c r="R715" s="57"/>
      <c r="S715" s="58"/>
      <c r="X715" s="47"/>
    </row>
    <row r="716" spans="14:24" ht="14.25" customHeight="1">
      <c r="N716" s="47"/>
      <c r="O716" s="31"/>
      <c r="Q716" s="56"/>
      <c r="R716" s="57"/>
      <c r="S716" s="58"/>
      <c r="X716" s="47"/>
    </row>
    <row r="717" spans="14:24" ht="14.25" customHeight="1">
      <c r="N717" s="47"/>
      <c r="O717" s="31"/>
      <c r="Q717" s="56"/>
      <c r="R717" s="57"/>
      <c r="S717" s="58"/>
      <c r="X717" s="47"/>
    </row>
    <row r="718" spans="14:24" ht="14.25" customHeight="1">
      <c r="N718" s="47"/>
      <c r="O718" s="31"/>
      <c r="Q718" s="56"/>
      <c r="R718" s="57"/>
      <c r="S718" s="58"/>
      <c r="X718" s="47"/>
    </row>
    <row r="719" spans="14:24" ht="14.25" customHeight="1">
      <c r="N719" s="47"/>
      <c r="O719" s="31"/>
      <c r="Q719" s="56"/>
      <c r="R719" s="57"/>
      <c r="S719" s="58"/>
      <c r="X719" s="47"/>
    </row>
    <row r="720" spans="14:24" ht="14.25" customHeight="1">
      <c r="N720" s="47"/>
      <c r="O720" s="31"/>
      <c r="Q720" s="56"/>
      <c r="R720" s="57"/>
      <c r="S720" s="58"/>
      <c r="X720" s="47"/>
    </row>
    <row r="721" spans="14:24" ht="14.25" customHeight="1">
      <c r="N721" s="47"/>
      <c r="O721" s="31"/>
      <c r="Q721" s="56"/>
      <c r="R721" s="57"/>
      <c r="S721" s="58"/>
      <c r="X721" s="47"/>
    </row>
    <row r="722" spans="14:24" ht="14.25" customHeight="1">
      <c r="N722" s="47"/>
      <c r="O722" s="31"/>
      <c r="Q722" s="56"/>
      <c r="R722" s="57"/>
      <c r="S722" s="58"/>
      <c r="X722" s="47"/>
    </row>
    <row r="723" spans="14:24" ht="14.25" customHeight="1">
      <c r="N723" s="47"/>
      <c r="O723" s="31"/>
      <c r="Q723" s="56"/>
      <c r="R723" s="57"/>
      <c r="S723" s="58"/>
      <c r="X723" s="47"/>
    </row>
    <row r="724" spans="14:24" ht="14.25" customHeight="1">
      <c r="N724" s="47"/>
      <c r="O724" s="31"/>
      <c r="Q724" s="56"/>
      <c r="R724" s="57"/>
      <c r="S724" s="58"/>
      <c r="X724" s="47"/>
    </row>
    <row r="725" spans="14:24" ht="14.25" customHeight="1">
      <c r="N725" s="47"/>
      <c r="O725" s="31"/>
      <c r="Q725" s="56"/>
      <c r="R725" s="57"/>
      <c r="S725" s="58"/>
      <c r="X725" s="47"/>
    </row>
    <row r="726" spans="14:24" ht="14.25" customHeight="1">
      <c r="N726" s="47"/>
      <c r="O726" s="31"/>
      <c r="Q726" s="56"/>
      <c r="R726" s="57"/>
      <c r="S726" s="58"/>
      <c r="X726" s="47"/>
    </row>
    <row r="727" spans="14:24" ht="14.25" customHeight="1">
      <c r="N727" s="47"/>
      <c r="O727" s="31"/>
      <c r="Q727" s="56"/>
      <c r="R727" s="57"/>
      <c r="S727" s="58"/>
      <c r="X727" s="47"/>
    </row>
    <row r="728" spans="14:24" ht="14.25" customHeight="1">
      <c r="N728" s="47"/>
      <c r="O728" s="31"/>
      <c r="Q728" s="56"/>
      <c r="R728" s="57"/>
      <c r="S728" s="58"/>
      <c r="X728" s="47"/>
    </row>
    <row r="729" spans="14:24" ht="14.25" customHeight="1">
      <c r="N729" s="47"/>
      <c r="O729" s="31"/>
      <c r="Q729" s="56"/>
      <c r="R729" s="57"/>
      <c r="S729" s="58"/>
      <c r="X729" s="47"/>
    </row>
    <row r="730" spans="14:24" ht="14.25" customHeight="1">
      <c r="N730" s="47"/>
      <c r="O730" s="31"/>
      <c r="Q730" s="56"/>
      <c r="R730" s="57"/>
      <c r="S730" s="58"/>
      <c r="X730" s="47"/>
    </row>
    <row r="731" spans="14:24" ht="14.25" customHeight="1">
      <c r="N731" s="47"/>
      <c r="O731" s="31"/>
      <c r="Q731" s="56"/>
      <c r="R731" s="57"/>
      <c r="S731" s="58"/>
      <c r="X731" s="47"/>
    </row>
    <row r="732" spans="14:24" ht="14.25" customHeight="1">
      <c r="N732" s="47"/>
      <c r="O732" s="31"/>
      <c r="Q732" s="56"/>
      <c r="R732" s="57"/>
      <c r="S732" s="58"/>
      <c r="X732" s="47"/>
    </row>
    <row r="733" spans="14:24" ht="14.25" customHeight="1">
      <c r="N733" s="47"/>
      <c r="O733" s="31"/>
      <c r="Q733" s="56"/>
      <c r="R733" s="57"/>
      <c r="S733" s="58"/>
      <c r="X733" s="47"/>
    </row>
    <row r="734" spans="14:24" ht="14.25" customHeight="1">
      <c r="N734" s="47"/>
      <c r="O734" s="31"/>
      <c r="Q734" s="56"/>
      <c r="R734" s="57"/>
      <c r="S734" s="58"/>
      <c r="X734" s="47"/>
    </row>
    <row r="735" spans="14:24" ht="14.25" customHeight="1">
      <c r="N735" s="47"/>
      <c r="O735" s="31"/>
      <c r="Q735" s="56"/>
      <c r="R735" s="57"/>
      <c r="S735" s="58"/>
      <c r="X735" s="47"/>
    </row>
    <row r="736" spans="14:24" ht="14.25" customHeight="1">
      <c r="N736" s="47"/>
      <c r="O736" s="31"/>
      <c r="Q736" s="56"/>
      <c r="R736" s="57"/>
      <c r="S736" s="58"/>
      <c r="X736" s="47"/>
    </row>
    <row r="737" spans="14:24" ht="14.25" customHeight="1">
      <c r="N737" s="47"/>
      <c r="O737" s="31"/>
      <c r="Q737" s="56"/>
      <c r="R737" s="57"/>
      <c r="S737" s="58"/>
      <c r="X737" s="47"/>
    </row>
    <row r="738" spans="14:24" ht="14.25" customHeight="1">
      <c r="N738" s="47"/>
      <c r="O738" s="31"/>
      <c r="Q738" s="56"/>
      <c r="R738" s="57"/>
      <c r="S738" s="58"/>
      <c r="X738" s="47"/>
    </row>
    <row r="739" spans="14:24" ht="14.25" customHeight="1">
      <c r="N739" s="47"/>
      <c r="O739" s="31"/>
      <c r="Q739" s="56"/>
      <c r="R739" s="57"/>
      <c r="S739" s="58"/>
      <c r="X739" s="47"/>
    </row>
    <row r="740" spans="14:24" ht="14.25" customHeight="1">
      <c r="N740" s="47"/>
      <c r="O740" s="31"/>
      <c r="Q740" s="56"/>
      <c r="R740" s="57"/>
      <c r="S740" s="58"/>
      <c r="X740" s="47"/>
    </row>
    <row r="741" spans="14:24" ht="14.25" customHeight="1">
      <c r="N741" s="47"/>
      <c r="O741" s="31"/>
      <c r="Q741" s="56"/>
      <c r="R741" s="57"/>
      <c r="S741" s="58"/>
      <c r="X741" s="47"/>
    </row>
    <row r="742" spans="14:24" ht="14.25" customHeight="1">
      <c r="N742" s="47"/>
      <c r="O742" s="31"/>
      <c r="Q742" s="56"/>
      <c r="R742" s="57"/>
      <c r="S742" s="58"/>
      <c r="X742" s="47"/>
    </row>
    <row r="743" spans="14:24" ht="14.25" customHeight="1">
      <c r="N743" s="47"/>
      <c r="O743" s="31"/>
      <c r="Q743" s="56"/>
      <c r="R743" s="57"/>
      <c r="S743" s="58"/>
      <c r="X743" s="47"/>
    </row>
    <row r="744" spans="14:24" ht="14.25" customHeight="1">
      <c r="N744" s="47"/>
      <c r="O744" s="31"/>
      <c r="Q744" s="56"/>
      <c r="R744" s="57"/>
      <c r="S744" s="58"/>
      <c r="X744" s="47"/>
    </row>
    <row r="745" spans="14:24" ht="14.25" customHeight="1">
      <c r="N745" s="47"/>
      <c r="O745" s="31"/>
      <c r="Q745" s="56"/>
      <c r="R745" s="57"/>
      <c r="S745" s="58"/>
      <c r="X745" s="47"/>
    </row>
    <row r="746" spans="14:24" ht="14.25" customHeight="1">
      <c r="N746" s="47"/>
      <c r="O746" s="31"/>
      <c r="Q746" s="56"/>
      <c r="R746" s="57"/>
      <c r="S746" s="58"/>
      <c r="X746" s="47"/>
    </row>
    <row r="747" spans="14:24" ht="14.25" customHeight="1">
      <c r="N747" s="47"/>
      <c r="O747" s="31"/>
      <c r="Q747" s="56"/>
      <c r="R747" s="57"/>
      <c r="S747" s="58"/>
      <c r="X747" s="47"/>
    </row>
    <row r="748" spans="14:24" ht="14.25" customHeight="1">
      <c r="N748" s="47"/>
      <c r="O748" s="31"/>
      <c r="Q748" s="56"/>
      <c r="R748" s="57"/>
      <c r="S748" s="58"/>
      <c r="X748" s="47"/>
    </row>
    <row r="749" spans="14:24" ht="14.25" customHeight="1">
      <c r="N749" s="47"/>
      <c r="O749" s="31"/>
      <c r="Q749" s="56"/>
      <c r="R749" s="57"/>
      <c r="S749" s="58"/>
      <c r="X749" s="47"/>
    </row>
    <row r="750" spans="14:24" ht="14.25" customHeight="1">
      <c r="N750" s="47"/>
      <c r="O750" s="31"/>
      <c r="Q750" s="56"/>
      <c r="R750" s="57"/>
      <c r="S750" s="58"/>
      <c r="X750" s="47"/>
    </row>
    <row r="751" spans="14:24" ht="14.25" customHeight="1">
      <c r="N751" s="47"/>
      <c r="O751" s="31"/>
      <c r="Q751" s="56"/>
      <c r="R751" s="57"/>
      <c r="S751" s="58"/>
      <c r="X751" s="47"/>
    </row>
    <row r="752" spans="14:24" ht="14.25" customHeight="1">
      <c r="N752" s="47"/>
      <c r="O752" s="31"/>
      <c r="Q752" s="56"/>
      <c r="R752" s="57"/>
      <c r="S752" s="58"/>
      <c r="X752" s="47"/>
    </row>
    <row r="753" spans="14:24" ht="14.25" customHeight="1">
      <c r="N753" s="47"/>
      <c r="O753" s="31"/>
      <c r="Q753" s="56"/>
      <c r="R753" s="57"/>
      <c r="S753" s="58"/>
      <c r="X753" s="47"/>
    </row>
    <row r="754" spans="14:24" ht="14.25" customHeight="1">
      <c r="N754" s="47"/>
      <c r="O754" s="31"/>
      <c r="Q754" s="56"/>
      <c r="R754" s="57"/>
      <c r="S754" s="58"/>
      <c r="X754" s="47"/>
    </row>
    <row r="755" spans="14:24" ht="14.25" customHeight="1">
      <c r="N755" s="47"/>
      <c r="O755" s="31"/>
      <c r="Q755" s="56"/>
      <c r="R755" s="57"/>
      <c r="S755" s="58"/>
      <c r="X755" s="47"/>
    </row>
    <row r="756" spans="14:24" ht="14.25" customHeight="1">
      <c r="N756" s="47"/>
      <c r="O756" s="31"/>
      <c r="Q756" s="56"/>
      <c r="R756" s="57"/>
      <c r="S756" s="58"/>
      <c r="X756" s="47"/>
    </row>
    <row r="757" spans="14:24" ht="14.25" customHeight="1">
      <c r="N757" s="47"/>
      <c r="O757" s="31"/>
      <c r="Q757" s="56"/>
      <c r="R757" s="57"/>
      <c r="S757" s="58"/>
      <c r="X757" s="47"/>
    </row>
    <row r="758" spans="14:24" ht="14.25" customHeight="1">
      <c r="N758" s="47"/>
      <c r="O758" s="31"/>
      <c r="Q758" s="56"/>
      <c r="R758" s="57"/>
      <c r="S758" s="58"/>
      <c r="X758" s="47"/>
    </row>
    <row r="759" spans="14:24" ht="14.25" customHeight="1">
      <c r="N759" s="47"/>
      <c r="O759" s="31"/>
      <c r="Q759" s="56"/>
      <c r="R759" s="57"/>
      <c r="S759" s="58"/>
      <c r="X759" s="47"/>
    </row>
    <row r="760" spans="14:24" ht="14.25" customHeight="1">
      <c r="N760" s="47"/>
      <c r="O760" s="31"/>
      <c r="Q760" s="56"/>
      <c r="R760" s="57"/>
      <c r="S760" s="58"/>
      <c r="X760" s="47"/>
    </row>
    <row r="761" spans="14:24" ht="14.25" customHeight="1">
      <c r="N761" s="47"/>
      <c r="O761" s="31"/>
      <c r="Q761" s="56"/>
      <c r="R761" s="57"/>
      <c r="S761" s="58"/>
      <c r="X761" s="47"/>
    </row>
    <row r="762" spans="14:24" ht="14.25" customHeight="1">
      <c r="N762" s="47"/>
      <c r="O762" s="31"/>
      <c r="Q762" s="56"/>
      <c r="R762" s="57"/>
      <c r="S762" s="58"/>
      <c r="X762" s="47"/>
    </row>
    <row r="763" spans="14:24" ht="14.25" customHeight="1">
      <c r="N763" s="47"/>
      <c r="O763" s="31"/>
      <c r="Q763" s="56"/>
      <c r="R763" s="57"/>
      <c r="S763" s="58"/>
      <c r="X763" s="47"/>
    </row>
    <row r="764" spans="14:24" ht="14.25" customHeight="1">
      <c r="N764" s="47"/>
      <c r="O764" s="31"/>
      <c r="Q764" s="56"/>
      <c r="R764" s="57"/>
      <c r="S764" s="58"/>
      <c r="X764" s="47"/>
    </row>
    <row r="765" spans="14:24" ht="14.25" customHeight="1">
      <c r="N765" s="47"/>
      <c r="O765" s="31"/>
      <c r="Q765" s="56"/>
      <c r="R765" s="57"/>
      <c r="S765" s="58"/>
      <c r="X765" s="47"/>
    </row>
    <row r="766" spans="14:24" ht="14.25" customHeight="1">
      <c r="N766" s="47"/>
      <c r="O766" s="31"/>
      <c r="Q766" s="56"/>
      <c r="R766" s="57"/>
      <c r="S766" s="58"/>
      <c r="X766" s="47"/>
    </row>
    <row r="767" spans="14:24" ht="14.25" customHeight="1">
      <c r="N767" s="47"/>
      <c r="O767" s="31"/>
      <c r="Q767" s="56"/>
      <c r="R767" s="57"/>
      <c r="S767" s="58"/>
      <c r="X767" s="47"/>
    </row>
    <row r="768" spans="14:24" ht="14.25" customHeight="1">
      <c r="N768" s="47"/>
      <c r="O768" s="31"/>
      <c r="Q768" s="56"/>
      <c r="R768" s="57"/>
      <c r="S768" s="58"/>
      <c r="X768" s="47"/>
    </row>
    <row r="769" spans="14:24" ht="14.25" customHeight="1">
      <c r="N769" s="47"/>
      <c r="O769" s="31"/>
      <c r="Q769" s="56"/>
      <c r="R769" s="57"/>
      <c r="S769" s="58"/>
      <c r="X769" s="47"/>
    </row>
    <row r="770" spans="14:24" ht="14.25" customHeight="1">
      <c r="N770" s="47"/>
      <c r="O770" s="31"/>
      <c r="Q770" s="56"/>
      <c r="R770" s="57"/>
      <c r="S770" s="58"/>
      <c r="X770" s="47"/>
    </row>
    <row r="771" spans="14:24" ht="14.25" customHeight="1">
      <c r="N771" s="47"/>
      <c r="O771" s="31"/>
      <c r="Q771" s="56"/>
      <c r="R771" s="57"/>
      <c r="S771" s="58"/>
      <c r="X771" s="47"/>
    </row>
    <row r="772" spans="14:24" ht="14.25" customHeight="1">
      <c r="N772" s="47"/>
      <c r="O772" s="31"/>
      <c r="Q772" s="56"/>
      <c r="R772" s="57"/>
      <c r="S772" s="58"/>
      <c r="X772" s="47"/>
    </row>
    <row r="773" spans="14:24" ht="14.25" customHeight="1">
      <c r="N773" s="47"/>
      <c r="O773" s="31"/>
      <c r="Q773" s="56"/>
      <c r="R773" s="57"/>
      <c r="S773" s="58"/>
      <c r="X773" s="47"/>
    </row>
    <row r="774" spans="14:24" ht="14.25" customHeight="1">
      <c r="N774" s="47"/>
      <c r="O774" s="31"/>
      <c r="Q774" s="56"/>
      <c r="R774" s="57"/>
      <c r="S774" s="58"/>
      <c r="X774" s="47"/>
    </row>
    <row r="775" spans="14:24" ht="14.25" customHeight="1">
      <c r="N775" s="47"/>
      <c r="O775" s="31"/>
      <c r="Q775" s="56"/>
      <c r="R775" s="57"/>
      <c r="S775" s="58"/>
      <c r="X775" s="47"/>
    </row>
    <row r="776" spans="14:24" ht="14.25" customHeight="1">
      <c r="N776" s="47"/>
      <c r="O776" s="31"/>
      <c r="Q776" s="56"/>
      <c r="R776" s="57"/>
      <c r="S776" s="58"/>
      <c r="X776" s="47"/>
    </row>
    <row r="777" spans="14:24" ht="14.25" customHeight="1">
      <c r="N777" s="47"/>
      <c r="O777" s="31"/>
      <c r="Q777" s="56"/>
      <c r="R777" s="57"/>
      <c r="S777" s="58"/>
      <c r="X777" s="47"/>
    </row>
    <row r="778" spans="14:24" ht="14.25" customHeight="1">
      <c r="N778" s="47"/>
      <c r="O778" s="31"/>
      <c r="Q778" s="56"/>
      <c r="R778" s="57"/>
      <c r="S778" s="58"/>
      <c r="X778" s="47"/>
    </row>
    <row r="779" spans="14:24" ht="14.25" customHeight="1">
      <c r="N779" s="47"/>
      <c r="O779" s="31"/>
      <c r="Q779" s="56"/>
      <c r="R779" s="57"/>
      <c r="S779" s="58"/>
      <c r="X779" s="47"/>
    </row>
    <row r="780" spans="14:24" ht="14.25" customHeight="1">
      <c r="N780" s="47"/>
      <c r="O780" s="31"/>
      <c r="Q780" s="56"/>
      <c r="R780" s="57"/>
      <c r="S780" s="58"/>
      <c r="X780" s="47"/>
    </row>
    <row r="781" spans="14:24" ht="14.25" customHeight="1">
      <c r="N781" s="47"/>
      <c r="O781" s="31"/>
      <c r="Q781" s="56"/>
      <c r="R781" s="57"/>
      <c r="S781" s="58"/>
      <c r="X781" s="47"/>
    </row>
    <row r="782" spans="14:24" ht="14.25" customHeight="1">
      <c r="N782" s="47"/>
      <c r="O782" s="31"/>
      <c r="Q782" s="56"/>
      <c r="R782" s="57"/>
      <c r="S782" s="58"/>
      <c r="X782" s="47"/>
    </row>
    <row r="783" spans="14:24" ht="14.25" customHeight="1">
      <c r="N783" s="47"/>
      <c r="O783" s="31"/>
      <c r="Q783" s="56"/>
      <c r="R783" s="57"/>
      <c r="S783" s="58"/>
      <c r="X783" s="47"/>
    </row>
    <row r="784" spans="14:24" ht="14.25" customHeight="1">
      <c r="N784" s="47"/>
      <c r="O784" s="31"/>
      <c r="Q784" s="56"/>
      <c r="R784" s="57"/>
      <c r="S784" s="58"/>
      <c r="X784" s="47"/>
    </row>
    <row r="785" spans="14:24" ht="14.25" customHeight="1">
      <c r="N785" s="47"/>
      <c r="O785" s="31"/>
      <c r="Q785" s="56"/>
      <c r="R785" s="57"/>
      <c r="S785" s="58"/>
      <c r="X785" s="47"/>
    </row>
    <row r="786" spans="14:24" ht="14.25" customHeight="1">
      <c r="N786" s="47"/>
      <c r="O786" s="31"/>
      <c r="Q786" s="56"/>
      <c r="R786" s="57"/>
      <c r="S786" s="58"/>
      <c r="X786" s="47"/>
    </row>
    <row r="787" spans="14:24" ht="14.25" customHeight="1">
      <c r="N787" s="47"/>
      <c r="O787" s="31"/>
      <c r="Q787" s="56"/>
      <c r="R787" s="57"/>
      <c r="S787" s="58"/>
      <c r="X787" s="47"/>
    </row>
    <row r="788" spans="14:24" ht="14.25" customHeight="1">
      <c r="N788" s="47"/>
      <c r="O788" s="31"/>
      <c r="Q788" s="56"/>
      <c r="R788" s="57"/>
      <c r="S788" s="58"/>
      <c r="X788" s="47"/>
    </row>
    <row r="789" spans="14:24" ht="14.25" customHeight="1">
      <c r="N789" s="47"/>
      <c r="O789" s="31"/>
      <c r="Q789" s="56"/>
      <c r="R789" s="57"/>
      <c r="S789" s="58"/>
      <c r="X789" s="47"/>
    </row>
    <row r="790" spans="14:24" ht="14.25" customHeight="1">
      <c r="N790" s="47"/>
      <c r="O790" s="31"/>
      <c r="Q790" s="56"/>
      <c r="R790" s="57"/>
      <c r="S790" s="58"/>
      <c r="X790" s="47"/>
    </row>
    <row r="791" spans="14:24" ht="14.25" customHeight="1">
      <c r="N791" s="47"/>
      <c r="O791" s="31"/>
      <c r="Q791" s="56"/>
      <c r="R791" s="57"/>
      <c r="S791" s="58"/>
      <c r="X791" s="47"/>
    </row>
    <row r="792" spans="14:24" ht="14.25" customHeight="1">
      <c r="N792" s="47"/>
      <c r="O792" s="31"/>
      <c r="Q792" s="56"/>
      <c r="R792" s="57"/>
      <c r="S792" s="58"/>
      <c r="X792" s="47"/>
    </row>
    <row r="793" spans="14:24" ht="14.25" customHeight="1">
      <c r="N793" s="47"/>
      <c r="O793" s="31"/>
      <c r="Q793" s="56"/>
      <c r="R793" s="57"/>
      <c r="S793" s="58"/>
      <c r="X793" s="47"/>
    </row>
    <row r="794" spans="14:24" ht="14.25" customHeight="1">
      <c r="N794" s="47"/>
      <c r="O794" s="31"/>
      <c r="Q794" s="56"/>
      <c r="R794" s="57"/>
      <c r="S794" s="58"/>
      <c r="X794" s="47"/>
    </row>
    <row r="795" spans="14:24" ht="14.25" customHeight="1">
      <c r="N795" s="47"/>
      <c r="O795" s="31"/>
      <c r="Q795" s="56"/>
      <c r="R795" s="57"/>
      <c r="S795" s="58"/>
      <c r="X795" s="47"/>
    </row>
    <row r="796" spans="14:24" ht="14.25" customHeight="1">
      <c r="N796" s="47"/>
      <c r="O796" s="31"/>
      <c r="Q796" s="56"/>
      <c r="R796" s="57"/>
      <c r="S796" s="58"/>
      <c r="X796" s="47"/>
    </row>
    <row r="797" spans="14:24" ht="14.25" customHeight="1">
      <c r="N797" s="47"/>
      <c r="O797" s="31"/>
      <c r="Q797" s="56"/>
      <c r="R797" s="57"/>
      <c r="S797" s="58"/>
      <c r="X797" s="47"/>
    </row>
    <row r="798" spans="14:24" ht="14.25" customHeight="1">
      <c r="N798" s="47"/>
      <c r="O798" s="31"/>
      <c r="Q798" s="56"/>
      <c r="R798" s="57"/>
      <c r="S798" s="58"/>
      <c r="X798" s="47"/>
    </row>
    <row r="799" spans="14:24" ht="14.25" customHeight="1">
      <c r="N799" s="47"/>
      <c r="O799" s="31"/>
      <c r="Q799" s="56"/>
      <c r="R799" s="57"/>
      <c r="S799" s="58"/>
      <c r="X799" s="47"/>
    </row>
    <row r="800" spans="14:24" ht="14.25" customHeight="1">
      <c r="N800" s="47"/>
      <c r="O800" s="31"/>
      <c r="Q800" s="56"/>
      <c r="R800" s="57"/>
      <c r="S800" s="58"/>
      <c r="X800" s="47"/>
    </row>
    <row r="801" spans="14:24" ht="14.25" customHeight="1">
      <c r="N801" s="47"/>
      <c r="O801" s="31"/>
      <c r="Q801" s="56"/>
      <c r="R801" s="57"/>
      <c r="S801" s="58"/>
      <c r="X801" s="47"/>
    </row>
    <row r="802" spans="14:24" ht="14.25" customHeight="1">
      <c r="N802" s="47"/>
      <c r="O802" s="31"/>
      <c r="Q802" s="56"/>
      <c r="R802" s="57"/>
      <c r="S802" s="58"/>
      <c r="X802" s="47"/>
    </row>
    <row r="803" spans="14:24" ht="14.25" customHeight="1">
      <c r="N803" s="47"/>
      <c r="O803" s="31"/>
      <c r="Q803" s="56"/>
      <c r="R803" s="57"/>
      <c r="S803" s="58"/>
      <c r="X803" s="47"/>
    </row>
    <row r="804" spans="14:24" ht="14.25" customHeight="1">
      <c r="N804" s="47"/>
      <c r="O804" s="31"/>
      <c r="Q804" s="56"/>
      <c r="R804" s="57"/>
      <c r="S804" s="58"/>
      <c r="X804" s="47"/>
    </row>
    <row r="805" spans="14:24" ht="14.25" customHeight="1">
      <c r="N805" s="47"/>
      <c r="O805" s="31"/>
      <c r="Q805" s="56"/>
      <c r="R805" s="57"/>
      <c r="S805" s="58"/>
      <c r="X805" s="47"/>
    </row>
    <row r="806" spans="14:24" ht="14.25" customHeight="1">
      <c r="N806" s="47"/>
      <c r="O806" s="31"/>
      <c r="Q806" s="56"/>
      <c r="R806" s="57"/>
      <c r="S806" s="58"/>
      <c r="X806" s="47"/>
    </row>
    <row r="807" spans="14:24" ht="14.25" customHeight="1">
      <c r="N807" s="47"/>
      <c r="O807" s="31"/>
      <c r="Q807" s="56"/>
      <c r="R807" s="57"/>
      <c r="S807" s="58"/>
      <c r="X807" s="47"/>
    </row>
    <row r="808" spans="14:24" ht="14.25" customHeight="1">
      <c r="N808" s="47"/>
      <c r="O808" s="31"/>
      <c r="Q808" s="56"/>
      <c r="R808" s="57"/>
      <c r="S808" s="58"/>
      <c r="X808" s="47"/>
    </row>
    <row r="809" spans="14:24" ht="14.25" customHeight="1">
      <c r="N809" s="47"/>
      <c r="O809" s="31"/>
      <c r="Q809" s="56"/>
      <c r="R809" s="57"/>
      <c r="S809" s="58"/>
      <c r="X809" s="47"/>
    </row>
    <row r="810" spans="14:24" ht="14.25" customHeight="1">
      <c r="N810" s="47"/>
      <c r="O810" s="31"/>
      <c r="Q810" s="56"/>
      <c r="R810" s="57"/>
      <c r="S810" s="58"/>
      <c r="X810" s="47"/>
    </row>
    <row r="811" spans="14:24" ht="14.25" customHeight="1">
      <c r="N811" s="47"/>
      <c r="O811" s="31"/>
      <c r="Q811" s="56"/>
      <c r="R811" s="57"/>
      <c r="S811" s="58"/>
      <c r="X811" s="47"/>
    </row>
    <row r="812" spans="14:24" ht="14.25" customHeight="1">
      <c r="N812" s="47"/>
      <c r="O812" s="31"/>
      <c r="Q812" s="56"/>
      <c r="R812" s="57"/>
      <c r="S812" s="58"/>
      <c r="X812" s="47"/>
    </row>
    <row r="813" spans="14:24" ht="14.25" customHeight="1">
      <c r="N813" s="47"/>
      <c r="O813" s="31"/>
      <c r="Q813" s="56"/>
      <c r="R813" s="57"/>
      <c r="S813" s="58"/>
      <c r="X813" s="47"/>
    </row>
    <row r="814" spans="14:24" ht="14.25" customHeight="1">
      <c r="N814" s="47"/>
      <c r="O814" s="31"/>
      <c r="Q814" s="56"/>
      <c r="R814" s="57"/>
      <c r="S814" s="58"/>
      <c r="X814" s="47"/>
    </row>
    <row r="815" spans="14:24" ht="14.25" customHeight="1">
      <c r="N815" s="47"/>
      <c r="O815" s="31"/>
      <c r="Q815" s="56"/>
      <c r="R815" s="57"/>
      <c r="S815" s="58"/>
      <c r="X815" s="47"/>
    </row>
    <row r="816" spans="14:24" ht="14.25" customHeight="1">
      <c r="N816" s="47"/>
      <c r="O816" s="31"/>
      <c r="Q816" s="56"/>
      <c r="R816" s="57"/>
      <c r="S816" s="58"/>
      <c r="X816" s="47"/>
    </row>
    <row r="817" spans="14:24" ht="14.25" customHeight="1">
      <c r="N817" s="47"/>
      <c r="O817" s="31"/>
      <c r="Q817" s="56"/>
      <c r="R817" s="57"/>
      <c r="S817" s="58"/>
      <c r="X817" s="47"/>
    </row>
    <row r="818" spans="14:24" ht="14.25" customHeight="1">
      <c r="N818" s="47"/>
      <c r="O818" s="31"/>
      <c r="Q818" s="56"/>
      <c r="R818" s="57"/>
      <c r="S818" s="58"/>
      <c r="X818" s="47"/>
    </row>
    <row r="819" spans="14:24" ht="14.25" customHeight="1">
      <c r="N819" s="47"/>
      <c r="O819" s="31"/>
      <c r="Q819" s="56"/>
      <c r="R819" s="57"/>
      <c r="S819" s="58"/>
      <c r="X819" s="47"/>
    </row>
    <row r="820" spans="14:24" ht="14.25" customHeight="1">
      <c r="N820" s="47"/>
      <c r="O820" s="31"/>
      <c r="Q820" s="56"/>
      <c r="R820" s="57"/>
      <c r="S820" s="58"/>
      <c r="X820" s="47"/>
    </row>
    <row r="821" spans="14:24" ht="14.25" customHeight="1">
      <c r="N821" s="47"/>
      <c r="O821" s="31"/>
      <c r="Q821" s="56"/>
      <c r="R821" s="57"/>
      <c r="S821" s="58"/>
      <c r="X821" s="47"/>
    </row>
    <row r="822" spans="14:24" ht="14.25" customHeight="1">
      <c r="N822" s="47"/>
      <c r="O822" s="31"/>
      <c r="Q822" s="56"/>
      <c r="R822" s="57"/>
      <c r="S822" s="58"/>
      <c r="X822" s="47"/>
    </row>
    <row r="823" spans="14:24" ht="14.25" customHeight="1">
      <c r="N823" s="47"/>
      <c r="O823" s="31"/>
      <c r="Q823" s="56"/>
      <c r="R823" s="57"/>
      <c r="S823" s="58"/>
      <c r="X823" s="47"/>
    </row>
    <row r="824" spans="14:24" ht="14.25" customHeight="1">
      <c r="N824" s="47"/>
      <c r="O824" s="31"/>
      <c r="Q824" s="56"/>
      <c r="R824" s="57"/>
      <c r="S824" s="58"/>
      <c r="X824" s="47"/>
    </row>
    <row r="825" spans="14:24" ht="14.25" customHeight="1">
      <c r="N825" s="47"/>
      <c r="O825" s="31"/>
      <c r="Q825" s="56"/>
      <c r="R825" s="57"/>
      <c r="S825" s="58"/>
      <c r="X825" s="47"/>
    </row>
    <row r="826" spans="14:24" ht="14.25" customHeight="1">
      <c r="N826" s="47"/>
      <c r="O826" s="31"/>
      <c r="Q826" s="56"/>
      <c r="R826" s="57"/>
      <c r="S826" s="58"/>
      <c r="X826" s="47"/>
    </row>
    <row r="827" spans="14:24" ht="14.25" customHeight="1">
      <c r="N827" s="47"/>
      <c r="O827" s="31"/>
      <c r="Q827" s="56"/>
      <c r="R827" s="57"/>
      <c r="S827" s="58"/>
      <c r="X827" s="47"/>
    </row>
    <row r="828" spans="14:24" ht="14.25" customHeight="1">
      <c r="N828" s="47"/>
      <c r="O828" s="31"/>
      <c r="Q828" s="56"/>
      <c r="R828" s="57"/>
      <c r="S828" s="58"/>
      <c r="X828" s="47"/>
    </row>
    <row r="829" spans="14:24" ht="14.25" customHeight="1">
      <c r="N829" s="47"/>
      <c r="O829" s="31"/>
      <c r="Q829" s="56"/>
      <c r="R829" s="57"/>
      <c r="S829" s="58"/>
      <c r="X829" s="47"/>
    </row>
    <row r="830" spans="14:24" ht="14.25" customHeight="1">
      <c r="N830" s="47"/>
      <c r="O830" s="31"/>
      <c r="Q830" s="56"/>
      <c r="R830" s="57"/>
      <c r="S830" s="58"/>
      <c r="X830" s="47"/>
    </row>
    <row r="831" spans="14:24" ht="14.25" customHeight="1">
      <c r="N831" s="47"/>
      <c r="O831" s="31"/>
      <c r="Q831" s="56"/>
      <c r="R831" s="57"/>
      <c r="S831" s="58"/>
      <c r="X831" s="47"/>
    </row>
    <row r="832" spans="14:24" ht="14.25" customHeight="1">
      <c r="N832" s="47"/>
      <c r="O832" s="31"/>
      <c r="Q832" s="56"/>
      <c r="R832" s="57"/>
      <c r="S832" s="58"/>
      <c r="X832" s="47"/>
    </row>
    <row r="833" spans="14:24" ht="14.25" customHeight="1">
      <c r="N833" s="47"/>
      <c r="O833" s="31"/>
      <c r="Q833" s="56"/>
      <c r="R833" s="57"/>
      <c r="S833" s="58"/>
      <c r="X833" s="47"/>
    </row>
    <row r="834" spans="14:24" ht="14.25" customHeight="1">
      <c r="N834" s="47"/>
      <c r="O834" s="31"/>
      <c r="Q834" s="56"/>
      <c r="R834" s="57"/>
      <c r="S834" s="58"/>
      <c r="X834" s="47"/>
    </row>
    <row r="835" spans="14:24" ht="14.25" customHeight="1">
      <c r="N835" s="47"/>
      <c r="O835" s="31"/>
      <c r="Q835" s="56"/>
      <c r="R835" s="57"/>
      <c r="S835" s="58"/>
      <c r="X835" s="47"/>
    </row>
    <row r="836" spans="14:24" ht="14.25" customHeight="1">
      <c r="N836" s="47"/>
      <c r="O836" s="31"/>
      <c r="Q836" s="56"/>
      <c r="R836" s="57"/>
      <c r="S836" s="58"/>
      <c r="X836" s="47"/>
    </row>
    <row r="837" spans="14:24" ht="14.25" customHeight="1">
      <c r="N837" s="47"/>
      <c r="O837" s="31"/>
      <c r="Q837" s="56"/>
      <c r="R837" s="57"/>
      <c r="S837" s="58"/>
      <c r="X837" s="47"/>
    </row>
    <row r="838" spans="14:24" ht="14.25" customHeight="1">
      <c r="N838" s="47"/>
      <c r="O838" s="31"/>
      <c r="Q838" s="56"/>
      <c r="R838" s="57"/>
      <c r="S838" s="58"/>
      <c r="X838" s="47"/>
    </row>
    <row r="839" spans="14:24" ht="14.25" customHeight="1">
      <c r="N839" s="47"/>
      <c r="O839" s="31"/>
      <c r="Q839" s="56"/>
      <c r="R839" s="57"/>
      <c r="S839" s="58"/>
      <c r="X839" s="47"/>
    </row>
    <row r="840" spans="14:24" ht="14.25" customHeight="1">
      <c r="N840" s="47"/>
      <c r="O840" s="31"/>
      <c r="Q840" s="56"/>
      <c r="R840" s="57"/>
      <c r="S840" s="58"/>
      <c r="X840" s="47"/>
    </row>
    <row r="841" spans="14:24" ht="14.25" customHeight="1">
      <c r="N841" s="47"/>
      <c r="O841" s="31"/>
      <c r="Q841" s="56"/>
      <c r="R841" s="57"/>
      <c r="S841" s="58"/>
      <c r="X841" s="47"/>
    </row>
    <row r="842" spans="14:24" ht="14.25" customHeight="1">
      <c r="N842" s="47"/>
      <c r="O842" s="31"/>
      <c r="Q842" s="56"/>
      <c r="R842" s="57"/>
      <c r="S842" s="58"/>
      <c r="X842" s="47"/>
    </row>
    <row r="843" spans="14:24" ht="14.25" customHeight="1">
      <c r="N843" s="47"/>
      <c r="O843" s="31"/>
      <c r="Q843" s="56"/>
      <c r="R843" s="57"/>
      <c r="S843" s="58"/>
      <c r="X843" s="47"/>
    </row>
    <row r="844" spans="14:24" ht="14.25" customHeight="1">
      <c r="N844" s="47"/>
      <c r="O844" s="31"/>
      <c r="Q844" s="56"/>
      <c r="R844" s="57"/>
      <c r="S844" s="58"/>
      <c r="X844" s="47"/>
    </row>
    <row r="845" spans="14:24" ht="14.25" customHeight="1">
      <c r="N845" s="47"/>
      <c r="O845" s="31"/>
      <c r="Q845" s="56"/>
      <c r="R845" s="57"/>
      <c r="S845" s="58"/>
      <c r="X845" s="47"/>
    </row>
    <row r="846" spans="14:24" ht="14.25" customHeight="1">
      <c r="N846" s="47"/>
      <c r="O846" s="31"/>
      <c r="Q846" s="56"/>
      <c r="R846" s="57"/>
      <c r="S846" s="58"/>
      <c r="X846" s="47"/>
    </row>
    <row r="847" spans="14:24" ht="14.25" customHeight="1">
      <c r="N847" s="47"/>
      <c r="O847" s="31"/>
      <c r="Q847" s="56"/>
      <c r="R847" s="57"/>
      <c r="S847" s="58"/>
      <c r="X847" s="47"/>
    </row>
    <row r="848" spans="14:24" ht="14.25" customHeight="1">
      <c r="N848" s="47"/>
      <c r="O848" s="31"/>
      <c r="Q848" s="56"/>
      <c r="R848" s="57"/>
      <c r="S848" s="58"/>
      <c r="X848" s="47"/>
    </row>
    <row r="849" spans="14:24" ht="14.25" customHeight="1">
      <c r="N849" s="47"/>
      <c r="O849" s="31"/>
      <c r="Q849" s="56"/>
      <c r="R849" s="57"/>
      <c r="S849" s="58"/>
      <c r="X849" s="47"/>
    </row>
    <row r="850" spans="14:24" ht="14.25" customHeight="1">
      <c r="N850" s="47"/>
      <c r="O850" s="31"/>
      <c r="Q850" s="56"/>
      <c r="R850" s="57"/>
      <c r="S850" s="58"/>
      <c r="X850" s="47"/>
    </row>
    <row r="851" spans="14:24" ht="14.25" customHeight="1">
      <c r="N851" s="47"/>
      <c r="O851" s="31"/>
      <c r="Q851" s="56"/>
      <c r="R851" s="57"/>
      <c r="S851" s="58"/>
      <c r="X851" s="47"/>
    </row>
    <row r="852" spans="14:24" ht="14.25" customHeight="1">
      <c r="N852" s="47"/>
      <c r="O852" s="31"/>
      <c r="Q852" s="56"/>
      <c r="R852" s="57"/>
      <c r="S852" s="58"/>
      <c r="X852" s="47"/>
    </row>
    <row r="853" spans="14:24" ht="14.25" customHeight="1">
      <c r="N853" s="47"/>
      <c r="O853" s="31"/>
      <c r="Q853" s="56"/>
      <c r="R853" s="57"/>
      <c r="S853" s="58"/>
      <c r="X853" s="47"/>
    </row>
    <row r="854" spans="14:24" ht="14.25" customHeight="1">
      <c r="N854" s="47"/>
      <c r="O854" s="31"/>
      <c r="Q854" s="56"/>
      <c r="R854" s="57"/>
      <c r="S854" s="58"/>
      <c r="X854" s="47"/>
    </row>
    <row r="855" spans="14:24" ht="14.25" customHeight="1">
      <c r="N855" s="47"/>
      <c r="O855" s="31"/>
      <c r="Q855" s="56"/>
      <c r="R855" s="57"/>
      <c r="S855" s="58"/>
      <c r="X855" s="47"/>
    </row>
    <row r="856" spans="14:24" ht="14.25" customHeight="1">
      <c r="N856" s="47"/>
      <c r="O856" s="31"/>
      <c r="Q856" s="56"/>
      <c r="R856" s="57"/>
      <c r="S856" s="58"/>
      <c r="X856" s="47"/>
    </row>
    <row r="857" spans="14:24" ht="14.25" customHeight="1">
      <c r="N857" s="47"/>
      <c r="O857" s="31"/>
      <c r="Q857" s="56"/>
      <c r="R857" s="57"/>
      <c r="S857" s="58"/>
      <c r="X857" s="47"/>
    </row>
    <row r="858" spans="14:24" ht="14.25" customHeight="1">
      <c r="N858" s="47"/>
      <c r="O858" s="31"/>
      <c r="Q858" s="56"/>
      <c r="R858" s="57"/>
      <c r="S858" s="58"/>
      <c r="X858" s="47"/>
    </row>
    <row r="859" spans="14:24" ht="14.25" customHeight="1">
      <c r="N859" s="47"/>
      <c r="O859" s="31"/>
      <c r="Q859" s="56"/>
      <c r="R859" s="57"/>
      <c r="S859" s="58"/>
      <c r="X859" s="47"/>
    </row>
    <row r="860" spans="14:24" ht="14.25" customHeight="1">
      <c r="N860" s="47"/>
      <c r="O860" s="31"/>
      <c r="Q860" s="56"/>
      <c r="R860" s="57"/>
      <c r="S860" s="58"/>
      <c r="X860" s="47"/>
    </row>
    <row r="861" spans="14:24" ht="14.25" customHeight="1">
      <c r="N861" s="47"/>
      <c r="O861" s="31"/>
      <c r="Q861" s="56"/>
      <c r="R861" s="57"/>
      <c r="S861" s="58"/>
      <c r="X861" s="47"/>
    </row>
    <row r="862" spans="14:24" ht="14.25" customHeight="1">
      <c r="N862" s="47"/>
      <c r="O862" s="31"/>
      <c r="Q862" s="56"/>
      <c r="R862" s="57"/>
      <c r="S862" s="58"/>
      <c r="X862" s="47"/>
    </row>
    <row r="863" spans="14:24" ht="14.25" customHeight="1">
      <c r="N863" s="47"/>
      <c r="O863" s="31"/>
      <c r="Q863" s="56"/>
      <c r="R863" s="57"/>
      <c r="S863" s="58"/>
      <c r="X863" s="47"/>
    </row>
    <row r="864" spans="14:24" ht="14.25" customHeight="1">
      <c r="N864" s="47"/>
      <c r="O864" s="31"/>
      <c r="Q864" s="56"/>
      <c r="R864" s="57"/>
      <c r="S864" s="58"/>
      <c r="X864" s="47"/>
    </row>
    <row r="865" spans="14:24" ht="14.25" customHeight="1">
      <c r="N865" s="47"/>
      <c r="O865" s="31"/>
      <c r="Q865" s="56"/>
      <c r="R865" s="57"/>
      <c r="S865" s="58"/>
      <c r="X865" s="47"/>
    </row>
    <row r="866" spans="14:24" ht="14.25" customHeight="1">
      <c r="N866" s="47"/>
      <c r="O866" s="31"/>
      <c r="Q866" s="56"/>
      <c r="R866" s="57"/>
      <c r="S866" s="58"/>
      <c r="X866" s="47"/>
    </row>
    <row r="867" spans="14:24" ht="14.25" customHeight="1">
      <c r="N867" s="47"/>
      <c r="O867" s="31"/>
      <c r="Q867" s="56"/>
      <c r="R867" s="57"/>
      <c r="S867" s="58"/>
      <c r="X867" s="47"/>
    </row>
    <row r="868" spans="14:24" ht="14.25" customHeight="1">
      <c r="N868" s="47"/>
      <c r="O868" s="31"/>
      <c r="Q868" s="56"/>
      <c r="R868" s="57"/>
      <c r="S868" s="58"/>
      <c r="X868" s="47"/>
    </row>
    <row r="869" spans="14:24" ht="14.25" customHeight="1">
      <c r="N869" s="47"/>
      <c r="O869" s="31"/>
      <c r="Q869" s="56"/>
      <c r="R869" s="57"/>
      <c r="S869" s="58"/>
      <c r="X869" s="47"/>
    </row>
    <row r="870" spans="14:24" ht="14.25" customHeight="1">
      <c r="N870" s="47"/>
      <c r="O870" s="31"/>
      <c r="Q870" s="56"/>
      <c r="R870" s="57"/>
      <c r="S870" s="58"/>
      <c r="X870" s="47"/>
    </row>
    <row r="871" spans="14:24" ht="14.25" customHeight="1">
      <c r="N871" s="47"/>
      <c r="O871" s="31"/>
      <c r="Q871" s="56"/>
      <c r="R871" s="57"/>
      <c r="S871" s="58"/>
      <c r="X871" s="47"/>
    </row>
    <row r="872" spans="14:24" ht="14.25" customHeight="1">
      <c r="N872" s="47"/>
      <c r="O872" s="31"/>
      <c r="Q872" s="56"/>
      <c r="R872" s="57"/>
      <c r="S872" s="58"/>
      <c r="X872" s="47"/>
    </row>
    <row r="873" spans="14:24" ht="14.25" customHeight="1">
      <c r="N873" s="47"/>
      <c r="O873" s="31"/>
      <c r="Q873" s="56"/>
      <c r="R873" s="57"/>
      <c r="S873" s="58"/>
      <c r="X873" s="47"/>
    </row>
    <row r="874" spans="14:24" ht="14.25" customHeight="1">
      <c r="N874" s="47"/>
      <c r="O874" s="31"/>
      <c r="Q874" s="56"/>
      <c r="R874" s="57"/>
      <c r="S874" s="58"/>
      <c r="X874" s="47"/>
    </row>
    <row r="875" spans="14:24" ht="14.25" customHeight="1">
      <c r="N875" s="47"/>
      <c r="O875" s="31"/>
      <c r="Q875" s="56"/>
      <c r="R875" s="57"/>
      <c r="S875" s="58"/>
      <c r="X875" s="47"/>
    </row>
    <row r="876" spans="14:24" ht="14.25" customHeight="1">
      <c r="N876" s="47"/>
      <c r="O876" s="31"/>
      <c r="Q876" s="56"/>
      <c r="R876" s="57"/>
      <c r="S876" s="58"/>
      <c r="X876" s="47"/>
    </row>
    <row r="877" spans="14:24" ht="14.25" customHeight="1">
      <c r="N877" s="47"/>
      <c r="O877" s="31"/>
      <c r="Q877" s="56"/>
      <c r="R877" s="57"/>
      <c r="S877" s="58"/>
      <c r="X877" s="47"/>
    </row>
    <row r="878" spans="14:24" ht="14.25" customHeight="1">
      <c r="N878" s="47"/>
      <c r="O878" s="31"/>
      <c r="Q878" s="56"/>
      <c r="R878" s="57"/>
      <c r="S878" s="58"/>
      <c r="X878" s="47"/>
    </row>
    <row r="879" spans="14:24" ht="14.25" customHeight="1">
      <c r="N879" s="47"/>
      <c r="O879" s="31"/>
      <c r="Q879" s="56"/>
      <c r="R879" s="57"/>
      <c r="S879" s="58"/>
      <c r="X879" s="47"/>
    </row>
    <row r="880" spans="14:24" ht="14.25" customHeight="1">
      <c r="N880" s="47"/>
      <c r="O880" s="31"/>
      <c r="Q880" s="56"/>
      <c r="R880" s="57"/>
      <c r="S880" s="58"/>
      <c r="X880" s="47"/>
    </row>
    <row r="881" spans="14:24" ht="14.25" customHeight="1">
      <c r="N881" s="47"/>
      <c r="O881" s="31"/>
      <c r="Q881" s="56"/>
      <c r="R881" s="57"/>
      <c r="S881" s="58"/>
      <c r="X881" s="47"/>
    </row>
    <row r="882" spans="14:24" ht="14.25" customHeight="1">
      <c r="N882" s="47"/>
      <c r="O882" s="31"/>
      <c r="Q882" s="56"/>
      <c r="R882" s="57"/>
      <c r="S882" s="58"/>
      <c r="X882" s="47"/>
    </row>
    <row r="883" spans="14:24" ht="14.25" customHeight="1">
      <c r="N883" s="47"/>
      <c r="O883" s="31"/>
      <c r="Q883" s="56"/>
      <c r="R883" s="57"/>
      <c r="S883" s="58"/>
      <c r="X883" s="47"/>
    </row>
    <row r="884" spans="14:24" ht="14.25" customHeight="1">
      <c r="N884" s="47"/>
      <c r="O884" s="31"/>
      <c r="Q884" s="56"/>
      <c r="R884" s="57"/>
      <c r="S884" s="58"/>
      <c r="X884" s="47"/>
    </row>
    <row r="885" spans="14:24" ht="14.25" customHeight="1">
      <c r="N885" s="47"/>
      <c r="O885" s="31"/>
      <c r="Q885" s="56"/>
      <c r="R885" s="57"/>
      <c r="S885" s="58"/>
      <c r="X885" s="47"/>
    </row>
    <row r="886" spans="14:24" ht="14.25" customHeight="1">
      <c r="N886" s="47"/>
      <c r="O886" s="31"/>
      <c r="Q886" s="56"/>
      <c r="R886" s="57"/>
      <c r="S886" s="58"/>
      <c r="X886" s="47"/>
    </row>
    <row r="887" spans="14:24" ht="14.25" customHeight="1">
      <c r="N887" s="47"/>
      <c r="O887" s="31"/>
      <c r="Q887" s="56"/>
      <c r="R887" s="57"/>
      <c r="S887" s="58"/>
      <c r="X887" s="47"/>
    </row>
    <row r="888" spans="14:24" ht="14.25" customHeight="1">
      <c r="N888" s="47"/>
      <c r="O888" s="31"/>
      <c r="Q888" s="56"/>
      <c r="R888" s="57"/>
      <c r="S888" s="58"/>
      <c r="X888" s="47"/>
    </row>
    <row r="889" spans="14:24" ht="14.25" customHeight="1">
      <c r="N889" s="47"/>
      <c r="O889" s="31"/>
      <c r="Q889" s="56"/>
      <c r="R889" s="57"/>
      <c r="S889" s="58"/>
      <c r="X889" s="47"/>
    </row>
    <row r="890" spans="14:24" ht="14.25" customHeight="1">
      <c r="N890" s="47"/>
      <c r="O890" s="31"/>
      <c r="Q890" s="56"/>
      <c r="R890" s="57"/>
      <c r="S890" s="58"/>
      <c r="X890" s="47"/>
    </row>
    <row r="891" spans="14:24" ht="14.25" customHeight="1">
      <c r="N891" s="47"/>
      <c r="O891" s="31"/>
      <c r="Q891" s="56"/>
      <c r="R891" s="57"/>
      <c r="S891" s="58"/>
      <c r="X891" s="47"/>
    </row>
    <row r="892" spans="14:24" ht="14.25" customHeight="1">
      <c r="N892" s="47"/>
      <c r="O892" s="31"/>
      <c r="Q892" s="56"/>
      <c r="R892" s="57"/>
      <c r="S892" s="58"/>
      <c r="X892" s="47"/>
    </row>
    <row r="893" spans="14:24" ht="14.25" customHeight="1">
      <c r="N893" s="47"/>
      <c r="O893" s="31"/>
      <c r="Q893" s="56"/>
      <c r="R893" s="57"/>
      <c r="S893" s="58"/>
      <c r="X893" s="47"/>
    </row>
    <row r="894" spans="14:24" ht="14.25" customHeight="1">
      <c r="N894" s="47"/>
      <c r="O894" s="31"/>
      <c r="Q894" s="56"/>
      <c r="R894" s="57"/>
      <c r="S894" s="58"/>
      <c r="X894" s="47"/>
    </row>
    <row r="895" spans="14:24" ht="14.25" customHeight="1">
      <c r="N895" s="47"/>
      <c r="O895" s="31"/>
      <c r="Q895" s="56"/>
      <c r="R895" s="57"/>
      <c r="S895" s="58"/>
      <c r="X895" s="47"/>
    </row>
    <row r="896" spans="14:24" ht="14.25" customHeight="1">
      <c r="N896" s="47"/>
      <c r="O896" s="31"/>
      <c r="Q896" s="56"/>
      <c r="R896" s="57"/>
      <c r="S896" s="58"/>
      <c r="X896" s="47"/>
    </row>
    <row r="897" spans="14:24" ht="14.25" customHeight="1">
      <c r="N897" s="47"/>
      <c r="O897" s="31"/>
      <c r="Q897" s="56"/>
      <c r="R897" s="57"/>
      <c r="S897" s="58"/>
      <c r="X897" s="47"/>
    </row>
    <row r="898" spans="14:24" ht="14.25" customHeight="1">
      <c r="N898" s="47"/>
      <c r="O898" s="31"/>
      <c r="Q898" s="56"/>
      <c r="R898" s="57"/>
      <c r="S898" s="58"/>
      <c r="X898" s="47"/>
    </row>
    <row r="899" spans="14:24" ht="14.25" customHeight="1">
      <c r="N899" s="47"/>
      <c r="O899" s="31"/>
      <c r="Q899" s="56"/>
      <c r="R899" s="57"/>
      <c r="S899" s="58"/>
      <c r="X899" s="47"/>
    </row>
    <row r="900" spans="14:24" ht="14.25" customHeight="1">
      <c r="N900" s="47"/>
      <c r="O900" s="31"/>
      <c r="Q900" s="56"/>
      <c r="R900" s="57"/>
      <c r="S900" s="58"/>
      <c r="X900" s="47"/>
    </row>
    <row r="901" spans="14:24" ht="14.25" customHeight="1">
      <c r="N901" s="47"/>
      <c r="O901" s="31"/>
      <c r="Q901" s="56"/>
      <c r="R901" s="57"/>
      <c r="S901" s="58"/>
      <c r="X901" s="47"/>
    </row>
    <row r="902" spans="14:24" ht="14.25" customHeight="1">
      <c r="N902" s="47"/>
      <c r="O902" s="31"/>
      <c r="Q902" s="56"/>
      <c r="R902" s="57"/>
      <c r="S902" s="58"/>
      <c r="X902" s="47"/>
    </row>
    <row r="903" spans="14:24" ht="14.25" customHeight="1">
      <c r="N903" s="47"/>
      <c r="O903" s="31"/>
      <c r="Q903" s="56"/>
      <c r="R903" s="57"/>
      <c r="S903" s="58"/>
      <c r="X903" s="47"/>
    </row>
    <row r="904" spans="14:24" ht="14.25" customHeight="1">
      <c r="N904" s="47"/>
      <c r="O904" s="31"/>
      <c r="Q904" s="56"/>
      <c r="R904" s="57"/>
      <c r="S904" s="58"/>
      <c r="X904" s="47"/>
    </row>
    <row r="905" spans="14:24" ht="14.25" customHeight="1">
      <c r="N905" s="47"/>
      <c r="O905" s="31"/>
      <c r="Q905" s="56"/>
      <c r="R905" s="57"/>
      <c r="S905" s="58"/>
      <c r="X905" s="47"/>
    </row>
    <row r="906" spans="14:24" ht="14.25" customHeight="1">
      <c r="N906" s="47"/>
      <c r="O906" s="31"/>
      <c r="Q906" s="56"/>
      <c r="R906" s="57"/>
      <c r="S906" s="58"/>
      <c r="X906" s="47"/>
    </row>
    <row r="907" spans="14:24" ht="14.25" customHeight="1">
      <c r="N907" s="47"/>
      <c r="O907" s="31"/>
      <c r="Q907" s="56"/>
      <c r="R907" s="57"/>
      <c r="S907" s="58"/>
      <c r="X907" s="47"/>
    </row>
    <row r="908" spans="14:24" ht="14.25" customHeight="1">
      <c r="N908" s="47"/>
      <c r="O908" s="31"/>
      <c r="Q908" s="56"/>
      <c r="R908" s="57"/>
      <c r="S908" s="58"/>
      <c r="X908" s="47"/>
    </row>
    <row r="909" spans="14:24" ht="14.25" customHeight="1">
      <c r="N909" s="47"/>
      <c r="O909" s="31"/>
      <c r="Q909" s="56"/>
      <c r="R909" s="57"/>
      <c r="S909" s="58"/>
      <c r="X909" s="47"/>
    </row>
    <row r="910" spans="14:24" ht="14.25" customHeight="1">
      <c r="N910" s="47"/>
      <c r="O910" s="31"/>
      <c r="Q910" s="56"/>
      <c r="R910" s="57"/>
      <c r="S910" s="58"/>
      <c r="X910" s="47"/>
    </row>
    <row r="911" spans="14:24" ht="14.25" customHeight="1">
      <c r="N911" s="47"/>
      <c r="O911" s="31"/>
      <c r="Q911" s="56"/>
      <c r="R911" s="57"/>
      <c r="S911" s="58"/>
      <c r="X911" s="47"/>
    </row>
    <row r="912" spans="14:24" ht="14.25" customHeight="1">
      <c r="N912" s="47"/>
      <c r="O912" s="31"/>
      <c r="Q912" s="56"/>
      <c r="R912" s="57"/>
      <c r="S912" s="58"/>
      <c r="X912" s="47"/>
    </row>
    <row r="913" spans="14:24" ht="14.25" customHeight="1">
      <c r="N913" s="47"/>
      <c r="O913" s="31"/>
      <c r="Q913" s="56"/>
      <c r="R913" s="57"/>
      <c r="S913" s="58"/>
      <c r="X913" s="47"/>
    </row>
    <row r="914" spans="14:24" ht="14.25" customHeight="1">
      <c r="N914" s="47"/>
      <c r="O914" s="31"/>
      <c r="Q914" s="56"/>
      <c r="R914" s="57"/>
      <c r="S914" s="58"/>
      <c r="X914" s="47"/>
    </row>
    <row r="915" spans="14:24" ht="14.25" customHeight="1">
      <c r="N915" s="47"/>
      <c r="O915" s="31"/>
      <c r="Q915" s="56"/>
      <c r="R915" s="57"/>
      <c r="S915" s="58"/>
      <c r="X915" s="47"/>
    </row>
    <row r="916" spans="14:24" ht="14.25" customHeight="1">
      <c r="N916" s="47"/>
      <c r="O916" s="31"/>
      <c r="Q916" s="56"/>
      <c r="R916" s="57"/>
      <c r="S916" s="58"/>
      <c r="X916" s="47"/>
    </row>
    <row r="917" spans="14:24" ht="14.25" customHeight="1">
      <c r="N917" s="47"/>
      <c r="O917" s="31"/>
      <c r="Q917" s="56"/>
      <c r="R917" s="57"/>
      <c r="S917" s="58"/>
      <c r="X917" s="47"/>
    </row>
    <row r="918" spans="14:24" ht="14.25" customHeight="1">
      <c r="N918" s="47"/>
      <c r="O918" s="31"/>
      <c r="Q918" s="56"/>
      <c r="R918" s="57"/>
      <c r="S918" s="58"/>
      <c r="X918" s="47"/>
    </row>
    <row r="919" spans="14:24" ht="14.25" customHeight="1">
      <c r="N919" s="47"/>
      <c r="O919" s="31"/>
      <c r="Q919" s="56"/>
      <c r="R919" s="57"/>
      <c r="S919" s="58"/>
      <c r="X919" s="47"/>
    </row>
    <row r="920" spans="14:24" ht="14.25" customHeight="1">
      <c r="N920" s="47"/>
      <c r="O920" s="31"/>
      <c r="Q920" s="56"/>
      <c r="R920" s="57"/>
      <c r="S920" s="58"/>
      <c r="X920" s="47"/>
    </row>
    <row r="921" spans="14:24" ht="14.25" customHeight="1">
      <c r="N921" s="47"/>
      <c r="O921" s="31"/>
      <c r="Q921" s="56"/>
      <c r="R921" s="57"/>
      <c r="S921" s="58"/>
      <c r="X921" s="47"/>
    </row>
    <row r="922" spans="14:24" ht="14.25" customHeight="1">
      <c r="N922" s="47"/>
      <c r="O922" s="31"/>
      <c r="Q922" s="56"/>
      <c r="R922" s="57"/>
      <c r="S922" s="58"/>
      <c r="X922" s="47"/>
    </row>
    <row r="923" spans="14:24" ht="14.25" customHeight="1">
      <c r="N923" s="47"/>
      <c r="O923" s="31"/>
      <c r="Q923" s="56"/>
      <c r="R923" s="57"/>
      <c r="S923" s="58"/>
      <c r="X923" s="47"/>
    </row>
    <row r="924" spans="14:24" ht="14.25" customHeight="1">
      <c r="N924" s="47"/>
      <c r="O924" s="31"/>
      <c r="Q924" s="56"/>
      <c r="R924" s="57"/>
      <c r="S924" s="58"/>
      <c r="X924" s="47"/>
    </row>
    <row r="925" spans="14:24" ht="14.25" customHeight="1">
      <c r="N925" s="47"/>
      <c r="O925" s="31"/>
      <c r="Q925" s="56"/>
      <c r="R925" s="57"/>
      <c r="S925" s="58"/>
      <c r="X925" s="47"/>
    </row>
    <row r="926" spans="14:24" ht="14.25" customHeight="1">
      <c r="N926" s="47"/>
      <c r="O926" s="31"/>
      <c r="Q926" s="56"/>
      <c r="R926" s="57"/>
      <c r="S926" s="58"/>
      <c r="X926" s="47"/>
    </row>
    <row r="927" spans="14:24" ht="14.25" customHeight="1">
      <c r="N927" s="47"/>
      <c r="O927" s="31"/>
      <c r="Q927" s="56"/>
      <c r="R927" s="57"/>
      <c r="S927" s="58"/>
      <c r="X927" s="47"/>
    </row>
    <row r="928" spans="14:24" ht="14.25" customHeight="1">
      <c r="N928" s="47"/>
      <c r="O928" s="31"/>
      <c r="Q928" s="56"/>
      <c r="R928" s="57"/>
      <c r="S928" s="58"/>
      <c r="X928" s="47"/>
    </row>
    <row r="929" spans="14:24" ht="14.25" customHeight="1">
      <c r="N929" s="47"/>
      <c r="O929" s="31"/>
      <c r="Q929" s="56"/>
      <c r="R929" s="57"/>
      <c r="S929" s="58"/>
      <c r="X929" s="47"/>
    </row>
    <row r="930" spans="14:24" ht="14.25" customHeight="1">
      <c r="N930" s="47"/>
      <c r="O930" s="31"/>
      <c r="Q930" s="56"/>
      <c r="R930" s="57"/>
      <c r="S930" s="58"/>
      <c r="X930" s="47"/>
    </row>
    <row r="931" spans="14:24" ht="14.25" customHeight="1">
      <c r="N931" s="47"/>
      <c r="O931" s="31"/>
      <c r="Q931" s="56"/>
      <c r="R931" s="57"/>
      <c r="S931" s="58"/>
      <c r="X931" s="47"/>
    </row>
    <row r="932" spans="14:24" ht="14.25" customHeight="1">
      <c r="N932" s="47"/>
      <c r="O932" s="31"/>
      <c r="Q932" s="56"/>
      <c r="R932" s="57"/>
      <c r="S932" s="58"/>
      <c r="X932" s="47"/>
    </row>
    <row r="933" spans="14:24" ht="14.25" customHeight="1">
      <c r="N933" s="47"/>
      <c r="O933" s="31"/>
      <c r="Q933" s="56"/>
      <c r="R933" s="57"/>
      <c r="S933" s="58"/>
      <c r="X933" s="47"/>
    </row>
    <row r="934" spans="14:24" ht="14.25" customHeight="1">
      <c r="N934" s="47"/>
      <c r="O934" s="31"/>
      <c r="Q934" s="56"/>
      <c r="R934" s="57"/>
      <c r="S934" s="58"/>
      <c r="X934" s="47"/>
    </row>
    <row r="935" spans="14:24" ht="14.25" customHeight="1">
      <c r="N935" s="47"/>
      <c r="O935" s="31"/>
      <c r="Q935" s="56"/>
      <c r="R935" s="57"/>
      <c r="S935" s="58"/>
      <c r="X935" s="47"/>
    </row>
    <row r="936" spans="14:24" ht="14.25" customHeight="1">
      <c r="N936" s="47"/>
      <c r="O936" s="31"/>
      <c r="Q936" s="56"/>
      <c r="R936" s="57"/>
      <c r="S936" s="58"/>
      <c r="X936" s="47"/>
    </row>
    <row r="937" spans="14:24" ht="14.25" customHeight="1">
      <c r="N937" s="47"/>
      <c r="O937" s="31"/>
      <c r="Q937" s="56"/>
      <c r="R937" s="57"/>
      <c r="S937" s="58"/>
      <c r="X937" s="47"/>
    </row>
    <row r="938" spans="14:24" ht="14.25" customHeight="1">
      <c r="N938" s="47"/>
      <c r="O938" s="31"/>
      <c r="Q938" s="56"/>
      <c r="R938" s="57"/>
      <c r="S938" s="58"/>
      <c r="X938" s="47"/>
    </row>
    <row r="939" spans="14:24" ht="14.25" customHeight="1">
      <c r="N939" s="47"/>
      <c r="O939" s="31"/>
      <c r="Q939" s="56"/>
      <c r="R939" s="57"/>
      <c r="S939" s="58"/>
      <c r="X939" s="47"/>
    </row>
    <row r="940" spans="14:24" ht="14.25" customHeight="1">
      <c r="N940" s="47"/>
      <c r="O940" s="31"/>
      <c r="Q940" s="56"/>
      <c r="R940" s="57"/>
      <c r="S940" s="58"/>
      <c r="X940" s="47"/>
    </row>
    <row r="941" spans="14:24" ht="14.25" customHeight="1">
      <c r="N941" s="47"/>
      <c r="O941" s="31"/>
      <c r="Q941" s="56"/>
      <c r="R941" s="57"/>
      <c r="S941" s="58"/>
      <c r="X941" s="47"/>
    </row>
    <row r="942" spans="14:24" ht="14.25" customHeight="1">
      <c r="N942" s="47"/>
      <c r="O942" s="31"/>
      <c r="Q942" s="56"/>
      <c r="R942" s="57"/>
      <c r="S942" s="58"/>
      <c r="X942" s="47"/>
    </row>
    <row r="943" spans="14:24" ht="14.25" customHeight="1">
      <c r="N943" s="47"/>
      <c r="O943" s="31"/>
      <c r="Q943" s="56"/>
      <c r="R943" s="57"/>
      <c r="S943" s="58"/>
      <c r="X943" s="47"/>
    </row>
    <row r="944" spans="14:24" ht="14.25" customHeight="1">
      <c r="N944" s="47"/>
      <c r="O944" s="31"/>
      <c r="Q944" s="56"/>
      <c r="R944" s="57"/>
      <c r="S944" s="58"/>
      <c r="X944" s="47"/>
    </row>
    <row r="945" spans="14:24" ht="14.25" customHeight="1">
      <c r="N945" s="47"/>
      <c r="O945" s="31"/>
      <c r="Q945" s="56"/>
      <c r="R945" s="57"/>
      <c r="S945" s="58"/>
      <c r="X945" s="47"/>
    </row>
    <row r="946" spans="14:24" ht="14.25" customHeight="1">
      <c r="N946" s="47"/>
      <c r="O946" s="31"/>
      <c r="Q946" s="56"/>
      <c r="R946" s="57"/>
      <c r="S946" s="58"/>
      <c r="X946" s="47"/>
    </row>
    <row r="947" spans="14:24" ht="14.25" customHeight="1">
      <c r="N947" s="47"/>
      <c r="O947" s="31"/>
      <c r="Q947" s="56"/>
      <c r="R947" s="57"/>
      <c r="S947" s="58"/>
      <c r="X947" s="47"/>
    </row>
    <row r="948" spans="14:24" ht="14.25" customHeight="1">
      <c r="N948" s="47"/>
      <c r="O948" s="31"/>
      <c r="Q948" s="56"/>
      <c r="R948" s="57"/>
      <c r="S948" s="58"/>
      <c r="X948" s="47"/>
    </row>
    <row r="949" spans="14:24" ht="14.25" customHeight="1">
      <c r="N949" s="47"/>
      <c r="O949" s="31"/>
      <c r="Q949" s="56"/>
      <c r="R949" s="57"/>
      <c r="S949" s="58"/>
      <c r="X949" s="47"/>
    </row>
    <row r="950" spans="14:24" ht="14.25" customHeight="1">
      <c r="N950" s="47"/>
      <c r="O950" s="31"/>
      <c r="Q950" s="56"/>
      <c r="R950" s="57"/>
      <c r="S950" s="58"/>
      <c r="X950" s="47"/>
    </row>
    <row r="951" spans="14:24" ht="14.25" customHeight="1">
      <c r="N951" s="47"/>
      <c r="O951" s="31"/>
      <c r="Q951" s="56"/>
      <c r="R951" s="57"/>
      <c r="S951" s="58"/>
      <c r="X951" s="47"/>
    </row>
    <row r="952" spans="14:24" ht="14.25" customHeight="1">
      <c r="N952" s="47"/>
      <c r="O952" s="31"/>
      <c r="Q952" s="56"/>
      <c r="R952" s="57"/>
      <c r="S952" s="58"/>
      <c r="X952" s="47"/>
    </row>
    <row r="953" spans="14:24" ht="14.25" customHeight="1">
      <c r="N953" s="47"/>
      <c r="O953" s="31"/>
      <c r="Q953" s="56"/>
      <c r="R953" s="57"/>
      <c r="S953" s="58"/>
      <c r="X953" s="47"/>
    </row>
    <row r="954" spans="14:24" ht="14.25" customHeight="1">
      <c r="N954" s="47"/>
      <c r="O954" s="31"/>
      <c r="Q954" s="56"/>
      <c r="R954" s="57"/>
      <c r="S954" s="58"/>
      <c r="X954" s="47"/>
    </row>
    <row r="955" spans="14:24" ht="14.25" customHeight="1">
      <c r="N955" s="47"/>
      <c r="O955" s="31"/>
      <c r="Q955" s="56"/>
      <c r="R955" s="57"/>
      <c r="S955" s="58"/>
      <c r="X955" s="47"/>
    </row>
    <row r="956" spans="14:24" ht="14.25" customHeight="1">
      <c r="N956" s="47"/>
      <c r="O956" s="31"/>
      <c r="Q956" s="56"/>
      <c r="R956" s="57"/>
      <c r="S956" s="58"/>
      <c r="X956" s="47"/>
    </row>
    <row r="957" spans="14:24" ht="14.25" customHeight="1">
      <c r="N957" s="47"/>
      <c r="O957" s="31"/>
      <c r="Q957" s="56"/>
      <c r="R957" s="57"/>
      <c r="S957" s="58"/>
      <c r="X957" s="47"/>
    </row>
    <row r="958" spans="14:24" ht="14.25" customHeight="1">
      <c r="N958" s="47"/>
      <c r="O958" s="31"/>
      <c r="Q958" s="56"/>
      <c r="R958" s="57"/>
      <c r="S958" s="58"/>
      <c r="X958" s="47"/>
    </row>
    <row r="959" spans="14:24" ht="14.25" customHeight="1">
      <c r="N959" s="47"/>
      <c r="O959" s="31"/>
      <c r="Q959" s="56"/>
      <c r="R959" s="57"/>
      <c r="S959" s="58"/>
      <c r="X959" s="47"/>
    </row>
    <row r="960" spans="14:24" ht="14.25" customHeight="1">
      <c r="N960" s="47"/>
      <c r="O960" s="31"/>
      <c r="Q960" s="56"/>
      <c r="R960" s="57"/>
      <c r="S960" s="58"/>
      <c r="X960" s="47"/>
    </row>
    <row r="961" spans="14:24" ht="14.25" customHeight="1">
      <c r="N961" s="47"/>
      <c r="O961" s="31"/>
      <c r="Q961" s="56"/>
      <c r="R961" s="57"/>
      <c r="S961" s="58"/>
      <c r="X961" s="47"/>
    </row>
    <row r="962" spans="14:24" ht="14.25" customHeight="1">
      <c r="N962" s="47"/>
      <c r="O962" s="31"/>
      <c r="Q962" s="56"/>
      <c r="R962" s="57"/>
      <c r="S962" s="58"/>
      <c r="X962" s="47"/>
    </row>
    <row r="963" spans="14:24" ht="14.25" customHeight="1">
      <c r="N963" s="47"/>
      <c r="O963" s="31"/>
      <c r="Q963" s="56"/>
      <c r="R963" s="57"/>
      <c r="S963" s="58"/>
      <c r="X963" s="47"/>
    </row>
    <row r="964" spans="14:24" ht="14.25" customHeight="1">
      <c r="N964" s="47"/>
      <c r="O964" s="31"/>
      <c r="Q964" s="56"/>
      <c r="R964" s="57"/>
      <c r="S964" s="58"/>
      <c r="X964" s="47"/>
    </row>
    <row r="965" spans="14:24" ht="14.25" customHeight="1">
      <c r="N965" s="47"/>
      <c r="O965" s="31"/>
      <c r="Q965" s="56"/>
      <c r="R965" s="57"/>
      <c r="S965" s="58"/>
      <c r="X965" s="47"/>
    </row>
    <row r="966" spans="14:24" ht="14.25" customHeight="1">
      <c r="N966" s="47"/>
      <c r="O966" s="31"/>
      <c r="Q966" s="56"/>
      <c r="R966" s="57"/>
      <c r="S966" s="58"/>
      <c r="X966" s="47"/>
    </row>
    <row r="967" spans="14:24" ht="14.25" customHeight="1">
      <c r="N967" s="47"/>
      <c r="O967" s="31"/>
      <c r="Q967" s="56"/>
      <c r="R967" s="57"/>
      <c r="S967" s="58"/>
      <c r="X967" s="47"/>
    </row>
    <row r="968" spans="14:24" ht="14.25" customHeight="1">
      <c r="N968" s="47"/>
      <c r="O968" s="31"/>
      <c r="Q968" s="56"/>
      <c r="R968" s="57"/>
      <c r="S968" s="58"/>
      <c r="X968" s="47"/>
    </row>
    <row r="969" spans="14:24" ht="14.25" customHeight="1">
      <c r="N969" s="47"/>
      <c r="O969" s="31"/>
      <c r="Q969" s="56"/>
      <c r="R969" s="57"/>
      <c r="S969" s="58"/>
      <c r="X969" s="47"/>
    </row>
    <row r="970" spans="14:24" ht="14.25" customHeight="1">
      <c r="N970" s="47"/>
      <c r="O970" s="31"/>
      <c r="Q970" s="56"/>
      <c r="R970" s="57"/>
      <c r="S970" s="58"/>
      <c r="X970" s="47"/>
    </row>
    <row r="971" spans="14:24" ht="14.25" customHeight="1">
      <c r="N971" s="47"/>
      <c r="O971" s="31"/>
      <c r="Q971" s="56"/>
      <c r="R971" s="57"/>
      <c r="S971" s="58"/>
      <c r="X971" s="47"/>
    </row>
    <row r="972" spans="14:24" ht="14.25" customHeight="1">
      <c r="N972" s="47"/>
      <c r="O972" s="31"/>
      <c r="Q972" s="56"/>
      <c r="R972" s="57"/>
      <c r="S972" s="58"/>
      <c r="X972" s="47"/>
    </row>
    <row r="973" spans="14:24" ht="14.25" customHeight="1">
      <c r="N973" s="47"/>
      <c r="O973" s="31"/>
      <c r="Q973" s="56"/>
      <c r="R973" s="57"/>
      <c r="S973" s="58"/>
      <c r="X973" s="47"/>
    </row>
    <row r="974" spans="14:24" ht="14.25" customHeight="1">
      <c r="N974" s="47"/>
      <c r="O974" s="31"/>
      <c r="Q974" s="56"/>
      <c r="R974" s="57"/>
      <c r="S974" s="58"/>
      <c r="X974" s="47"/>
    </row>
    <row r="975" spans="14:24" ht="14.25" customHeight="1">
      <c r="N975" s="47"/>
      <c r="O975" s="31"/>
      <c r="Q975" s="56"/>
      <c r="R975" s="57"/>
      <c r="S975" s="58"/>
      <c r="X975" s="47"/>
    </row>
    <row r="976" spans="14:24" ht="14.25" customHeight="1">
      <c r="N976" s="47"/>
      <c r="O976" s="31"/>
      <c r="Q976" s="56"/>
      <c r="R976" s="57"/>
      <c r="S976" s="58"/>
      <c r="X976" s="47"/>
    </row>
    <row r="977" spans="14:24" ht="14.25" customHeight="1">
      <c r="N977" s="47"/>
      <c r="O977" s="31"/>
      <c r="Q977" s="56"/>
      <c r="R977" s="57"/>
      <c r="S977" s="58"/>
      <c r="X977" s="47"/>
    </row>
    <row r="978" spans="14:24" ht="14.25" customHeight="1">
      <c r="N978" s="47"/>
      <c r="O978" s="31"/>
      <c r="Q978" s="56"/>
      <c r="R978" s="57"/>
      <c r="S978" s="58"/>
      <c r="X978" s="47"/>
    </row>
    <row r="979" spans="14:24" ht="14.25" customHeight="1">
      <c r="N979" s="47"/>
      <c r="O979" s="31"/>
      <c r="Q979" s="56"/>
      <c r="R979" s="57"/>
      <c r="S979" s="58"/>
      <c r="X979" s="47"/>
    </row>
    <row r="980" spans="14:24" ht="14.25" customHeight="1">
      <c r="N980" s="47"/>
      <c r="O980" s="31"/>
      <c r="Q980" s="56"/>
      <c r="R980" s="57"/>
      <c r="S980" s="58"/>
      <c r="X980" s="47"/>
    </row>
    <row r="981" spans="14:24" ht="14.25" customHeight="1">
      <c r="N981" s="47"/>
      <c r="O981" s="31"/>
      <c r="Q981" s="56"/>
      <c r="R981" s="57"/>
      <c r="S981" s="58"/>
      <c r="X981" s="47"/>
    </row>
    <row r="982" spans="14:24" ht="14.25" customHeight="1">
      <c r="N982" s="47"/>
      <c r="O982" s="31"/>
      <c r="Q982" s="56"/>
      <c r="R982" s="57"/>
      <c r="S982" s="58"/>
      <c r="X982" s="47"/>
    </row>
    <row r="983" spans="14:24" ht="14.25" customHeight="1">
      <c r="N983" s="47"/>
      <c r="O983" s="31"/>
      <c r="Q983" s="56"/>
      <c r="R983" s="57"/>
      <c r="S983" s="58"/>
      <c r="X983" s="47"/>
    </row>
    <row r="984" spans="14:24" ht="14.25" customHeight="1">
      <c r="N984" s="47"/>
      <c r="O984" s="31"/>
      <c r="Q984" s="56"/>
      <c r="R984" s="57"/>
      <c r="S984" s="58"/>
      <c r="X984" s="47"/>
    </row>
    <row r="985" spans="14:24" ht="14.25" customHeight="1">
      <c r="N985" s="47"/>
      <c r="O985" s="31"/>
      <c r="Q985" s="56"/>
      <c r="R985" s="57"/>
      <c r="S985" s="58"/>
      <c r="X985" s="47"/>
    </row>
    <row r="986" spans="14:24" ht="14.25" customHeight="1">
      <c r="N986" s="47"/>
      <c r="O986" s="31"/>
      <c r="Q986" s="56"/>
      <c r="R986" s="57"/>
      <c r="S986" s="58"/>
      <c r="X986" s="47"/>
    </row>
    <row r="987" spans="14:24" ht="14.25" customHeight="1">
      <c r="N987" s="47"/>
      <c r="O987" s="31"/>
      <c r="Q987" s="56"/>
      <c r="R987" s="57"/>
      <c r="S987" s="58"/>
      <c r="X987" s="47"/>
    </row>
    <row r="988" spans="14:24" ht="14.25" customHeight="1">
      <c r="N988" s="47"/>
      <c r="O988" s="31"/>
      <c r="Q988" s="56"/>
      <c r="R988" s="57"/>
      <c r="S988" s="58"/>
      <c r="X988" s="47"/>
    </row>
    <row r="989" spans="14:24" ht="14.25" customHeight="1">
      <c r="N989" s="47"/>
      <c r="O989" s="31"/>
      <c r="Q989" s="56"/>
      <c r="R989" s="57"/>
      <c r="S989" s="58"/>
      <c r="X989" s="47"/>
    </row>
    <row r="990" spans="14:24" ht="14.25" customHeight="1">
      <c r="N990" s="47"/>
      <c r="O990" s="31"/>
      <c r="Q990" s="56"/>
      <c r="R990" s="57"/>
      <c r="S990" s="58"/>
      <c r="X990" s="47"/>
    </row>
    <row r="991" spans="14:24" ht="14.25" customHeight="1">
      <c r="N991" s="47"/>
      <c r="O991" s="31"/>
      <c r="Q991" s="56"/>
      <c r="R991" s="57"/>
      <c r="S991" s="58"/>
      <c r="X991" s="47"/>
    </row>
    <row r="992" spans="14:24" ht="14.25" customHeight="1">
      <c r="N992" s="47"/>
      <c r="O992" s="31"/>
      <c r="Q992" s="56"/>
      <c r="R992" s="57"/>
      <c r="S992" s="58"/>
      <c r="X992" s="47"/>
    </row>
    <row r="993" spans="14:24" ht="14.25" customHeight="1">
      <c r="N993" s="47"/>
      <c r="O993" s="31"/>
      <c r="Q993" s="56"/>
      <c r="R993" s="57"/>
      <c r="S993" s="58"/>
      <c r="X993" s="47"/>
    </row>
    <row r="994" spans="14:24" ht="14.25" customHeight="1">
      <c r="N994" s="47"/>
      <c r="O994" s="31"/>
      <c r="Q994" s="56"/>
      <c r="R994" s="57"/>
      <c r="S994" s="58"/>
      <c r="X994" s="47"/>
    </row>
    <row r="995" spans="14:24" ht="14.25" customHeight="1">
      <c r="N995" s="47"/>
      <c r="O995" s="31"/>
      <c r="Q995" s="56"/>
      <c r="R995" s="57"/>
      <c r="S995" s="58"/>
      <c r="X995" s="47"/>
    </row>
    <row r="996" spans="14:24" ht="14.25" customHeight="1">
      <c r="N996" s="47"/>
      <c r="O996" s="31"/>
      <c r="Q996" s="56"/>
      <c r="R996" s="57"/>
      <c r="S996" s="58"/>
      <c r="X996" s="47"/>
    </row>
    <row r="997" spans="14:24" ht="14.25" customHeight="1">
      <c r="N997" s="47"/>
      <c r="O997" s="31"/>
      <c r="Q997" s="56"/>
      <c r="R997" s="57"/>
      <c r="S997" s="58"/>
      <c r="X997" s="47"/>
    </row>
    <row r="998" spans="14:24" ht="14.25" customHeight="1">
      <c r="N998" s="47"/>
      <c r="O998" s="31"/>
      <c r="Q998" s="56"/>
      <c r="R998" s="57"/>
      <c r="S998" s="58"/>
      <c r="X998" s="47"/>
    </row>
    <row r="999" spans="14:24" ht="14.25" customHeight="1">
      <c r="N999" s="47"/>
      <c r="O999" s="31"/>
      <c r="Q999" s="56"/>
      <c r="R999" s="57"/>
      <c r="S999" s="58"/>
      <c r="X999" s="47"/>
    </row>
    <row r="1000" spans="14:24" ht="14.25" customHeight="1">
      <c r="N1000" s="47"/>
      <c r="O1000" s="31"/>
      <c r="Q1000" s="56"/>
      <c r="R1000" s="57"/>
      <c r="S1000" s="58"/>
      <c r="X1000" s="47"/>
    </row>
  </sheetData>
  <autoFilter ref="Y1:Y66" xr:uid="{00000000-0009-0000-0000-000004000000}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D20" sqref="A1:XFD1048576"/>
    </sheetView>
  </sheetViews>
  <sheetFormatPr defaultColWidth="14.44140625" defaultRowHeight="15" customHeight="1"/>
  <cols>
    <col min="1" max="2" width="8.6640625" customWidth="1"/>
    <col min="3" max="3" width="39" customWidth="1"/>
    <col min="4" max="26" width="8.6640625" customWidth="1"/>
  </cols>
  <sheetData>
    <row r="1" spans="1:6" ht="14.25" customHeight="1">
      <c r="D1" s="59"/>
      <c r="E1" s="59"/>
      <c r="F1" s="59"/>
    </row>
    <row r="2" spans="1:6" ht="14.25" customHeight="1">
      <c r="A2" s="7"/>
      <c r="B2" s="8"/>
      <c r="C2" s="8"/>
      <c r="E2" s="59"/>
    </row>
    <row r="3" spans="1:6" ht="14.25" customHeight="1">
      <c r="A3" s="7"/>
      <c r="B3" s="8"/>
      <c r="C3" s="8"/>
      <c r="E3" s="59"/>
    </row>
    <row r="4" spans="1:6" ht="14.25" customHeight="1">
      <c r="A4" s="7"/>
      <c r="B4" s="8"/>
      <c r="C4" s="8"/>
      <c r="D4" s="59"/>
    </row>
    <row r="5" spans="1:6" ht="14.25" customHeight="1">
      <c r="A5" s="7"/>
      <c r="B5" s="8"/>
      <c r="C5" s="8"/>
      <c r="D5" s="59"/>
      <c r="E5" s="59"/>
    </row>
    <row r="6" spans="1:6" ht="14.25" customHeight="1">
      <c r="A6" s="7"/>
      <c r="B6" s="8"/>
      <c r="C6" s="8"/>
      <c r="E6" s="59"/>
    </row>
    <row r="7" spans="1:6" ht="14.25" customHeight="1">
      <c r="A7" s="7"/>
      <c r="B7" s="8"/>
      <c r="C7" s="8"/>
      <c r="E7" s="59"/>
    </row>
    <row r="8" spans="1:6" ht="14.25" customHeight="1">
      <c r="A8" s="7"/>
      <c r="B8" s="8"/>
      <c r="C8" s="8"/>
      <c r="E8" s="59"/>
    </row>
    <row r="9" spans="1:6" ht="14.25" customHeight="1">
      <c r="A9" s="7"/>
      <c r="B9" s="8"/>
      <c r="C9" s="8"/>
      <c r="D9" s="59"/>
      <c r="E9" s="59"/>
    </row>
    <row r="10" spans="1:6" ht="14.25" customHeight="1">
      <c r="A10" s="7"/>
      <c r="B10" s="8"/>
      <c r="C10" s="8"/>
      <c r="E10" s="59"/>
    </row>
    <row r="11" spans="1:6" ht="14.25" customHeight="1">
      <c r="A11" s="7"/>
      <c r="B11" s="8"/>
      <c r="C11" s="8"/>
      <c r="E11" s="59"/>
    </row>
    <row r="12" spans="1:6" ht="14.25" customHeight="1">
      <c r="A12" s="7"/>
      <c r="B12" s="8"/>
      <c r="C12" s="8"/>
      <c r="D12" s="59"/>
      <c r="E12" s="59"/>
    </row>
    <row r="13" spans="1:6" ht="14.25" customHeight="1">
      <c r="A13" s="7"/>
      <c r="B13" s="8"/>
      <c r="C13" s="8"/>
      <c r="D13" s="59"/>
      <c r="E13" s="59"/>
    </row>
    <row r="14" spans="1:6" ht="14.25" customHeight="1">
      <c r="A14" s="7"/>
      <c r="B14" s="8"/>
      <c r="C14" s="8"/>
      <c r="D14" s="59"/>
      <c r="E14" s="59"/>
    </row>
    <row r="15" spans="1:6" ht="14.25" customHeight="1">
      <c r="A15" s="7"/>
      <c r="B15" s="29"/>
      <c r="C15" s="29"/>
      <c r="D15" s="59"/>
      <c r="E15" s="59"/>
    </row>
    <row r="16" spans="1:6" ht="14.25" customHeight="1">
      <c r="A16" s="7"/>
      <c r="B16" s="29"/>
      <c r="C16" s="29"/>
      <c r="D16" s="59"/>
      <c r="E16" s="59"/>
    </row>
    <row r="17" spans="1:6" ht="14.25" customHeight="1">
      <c r="A17" s="7"/>
      <c r="B17" s="29"/>
      <c r="C17" s="29"/>
      <c r="D17" s="59"/>
      <c r="E17" s="59"/>
      <c r="F17" s="59"/>
    </row>
    <row r="18" spans="1:6" ht="14.25" customHeight="1"/>
    <row r="19" spans="1:6" ht="14.25" customHeight="1"/>
    <row r="20" spans="1:6" ht="14.25" customHeight="1"/>
    <row r="21" spans="1:6" ht="14.25" customHeight="1"/>
    <row r="22" spans="1:6" ht="14.25" customHeight="1"/>
    <row r="23" spans="1:6" ht="14.25" customHeight="1"/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IA1</vt:lpstr>
      <vt:lpstr>Sheet2</vt:lpstr>
      <vt:lpstr>IA1 M</vt:lpstr>
      <vt:lpstr>less than 25</vt:lpstr>
      <vt:lpstr>ia3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administartor</dc:creator>
  <cp:lastModifiedBy>ganga holi</cp:lastModifiedBy>
  <dcterms:created xsi:type="dcterms:W3CDTF">2024-01-19T06:19:57Z</dcterms:created>
  <dcterms:modified xsi:type="dcterms:W3CDTF">2024-03-11T10:01:17Z</dcterms:modified>
</cp:coreProperties>
</file>