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0A397B603B4123/Documents/"/>
    </mc:Choice>
  </mc:AlternateContent>
  <xr:revisionPtr revIDLastSave="131" documentId="8_{27062735-5EC3-4D21-BF17-0E53BC0AEEF4}" xr6:coauthVersionLast="47" xr6:coauthVersionMax="47" xr10:uidLastSave="{9C0632C2-4783-4694-A7C3-09E99972D904}"/>
  <bookViews>
    <workbookView xWindow="-108" yWindow="-108" windowWidth="23256" windowHeight="12456" activeTab="1" xr2:uid="{A48B526A-E08C-4D05-92CD-1E2298EE27EC}"/>
  </bookViews>
  <sheets>
    <sheet name="IAM_Mortality Rates 2006-08" sheetId="1" r:id="rId1"/>
    <sheet name="Reserv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35" i="2"/>
  <c r="K3" i="2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J36" i="2"/>
  <c r="J37" i="2"/>
  <c r="J38" i="2"/>
  <c r="J39" i="2"/>
  <c r="J40" i="2"/>
  <c r="I36" i="2"/>
  <c r="I37" i="2"/>
  <c r="I38" i="2"/>
  <c r="I39" i="2"/>
  <c r="I40" i="2"/>
  <c r="H36" i="2"/>
  <c r="H37" i="2"/>
  <c r="H38" i="2"/>
  <c r="H39" i="2"/>
  <c r="H40" i="2"/>
  <c r="G36" i="2"/>
  <c r="G37" i="2"/>
  <c r="G38" i="2"/>
  <c r="G39" i="2"/>
  <c r="G40" i="2"/>
  <c r="G4" i="2"/>
  <c r="G5" i="2"/>
  <c r="H5" i="2" s="1"/>
  <c r="I5" i="2" s="1"/>
  <c r="J5" i="2" s="1"/>
  <c r="G6" i="2"/>
  <c r="H6" i="2" s="1"/>
  <c r="I6" i="2" s="1"/>
  <c r="J6" i="2" s="1"/>
  <c r="G7" i="2"/>
  <c r="H7" i="2" s="1"/>
  <c r="I7" i="2" s="1"/>
  <c r="J7" i="2" s="1"/>
  <c r="G8" i="2"/>
  <c r="H8" i="2" s="1"/>
  <c r="I8" i="2" s="1"/>
  <c r="J8" i="2" s="1"/>
  <c r="G9" i="2"/>
  <c r="H9" i="2" s="1"/>
  <c r="I9" i="2" s="1"/>
  <c r="J9" i="2" s="1"/>
  <c r="G10" i="2"/>
  <c r="H10" i="2" s="1"/>
  <c r="I10" i="2" s="1"/>
  <c r="J10" i="2" s="1"/>
  <c r="G11" i="2"/>
  <c r="H11" i="2" s="1"/>
  <c r="I11" i="2" s="1"/>
  <c r="J11" i="2" s="1"/>
  <c r="G12" i="2"/>
  <c r="G13" i="2"/>
  <c r="H13" i="2" s="1"/>
  <c r="I13" i="2" s="1"/>
  <c r="J13" i="2" s="1"/>
  <c r="G14" i="2"/>
  <c r="G15" i="2"/>
  <c r="H15" i="2" s="1"/>
  <c r="I15" i="2" s="1"/>
  <c r="J15" i="2" s="1"/>
  <c r="G16" i="2"/>
  <c r="H16" i="2" s="1"/>
  <c r="I16" i="2" s="1"/>
  <c r="J16" i="2" s="1"/>
  <c r="G17" i="2"/>
  <c r="H17" i="2" s="1"/>
  <c r="I17" i="2" s="1"/>
  <c r="J17" i="2" s="1"/>
  <c r="G18" i="2"/>
  <c r="H18" i="2" s="1"/>
  <c r="I18" i="2" s="1"/>
  <c r="J18" i="2" s="1"/>
  <c r="G19" i="2"/>
  <c r="H19" i="2" s="1"/>
  <c r="I19" i="2" s="1"/>
  <c r="J19" i="2" s="1"/>
  <c r="G20" i="2"/>
  <c r="G21" i="2"/>
  <c r="G22" i="2"/>
  <c r="H22" i="2" s="1"/>
  <c r="I22" i="2" s="1"/>
  <c r="J22" i="2" s="1"/>
  <c r="G23" i="2"/>
  <c r="G24" i="2"/>
  <c r="H24" i="2" s="1"/>
  <c r="I24" i="2" s="1"/>
  <c r="J24" i="2" s="1"/>
  <c r="G25" i="2"/>
  <c r="H25" i="2" s="1"/>
  <c r="I25" i="2" s="1"/>
  <c r="J25" i="2" s="1"/>
  <c r="G26" i="2"/>
  <c r="H26" i="2" s="1"/>
  <c r="I26" i="2" s="1"/>
  <c r="J26" i="2" s="1"/>
  <c r="G27" i="2"/>
  <c r="H27" i="2" s="1"/>
  <c r="I27" i="2" s="1"/>
  <c r="J27" i="2" s="1"/>
  <c r="G28" i="2"/>
  <c r="G29" i="2"/>
  <c r="H29" i="2" s="1"/>
  <c r="I29" i="2" s="1"/>
  <c r="J29" i="2" s="1"/>
  <c r="G30" i="2"/>
  <c r="H30" i="2" s="1"/>
  <c r="I30" i="2" s="1"/>
  <c r="J30" i="2" s="1"/>
  <c r="G31" i="2"/>
  <c r="H31" i="2" s="1"/>
  <c r="I31" i="2" s="1"/>
  <c r="J31" i="2" s="1"/>
  <c r="G32" i="2"/>
  <c r="H32" i="2" s="1"/>
  <c r="I32" i="2" s="1"/>
  <c r="J32" i="2" s="1"/>
  <c r="G33" i="2"/>
  <c r="H33" i="2" s="1"/>
  <c r="I33" i="2" s="1"/>
  <c r="J33" i="2" s="1"/>
  <c r="G34" i="2"/>
  <c r="H34" i="2" s="1"/>
  <c r="I34" i="2" s="1"/>
  <c r="J34" i="2" s="1"/>
  <c r="G35" i="2"/>
  <c r="H35" i="2" s="1"/>
  <c r="I35" i="2" s="1"/>
  <c r="E36" i="2"/>
  <c r="E37" i="2"/>
  <c r="E38" i="2"/>
  <c r="E39" i="2"/>
  <c r="E40" i="2"/>
  <c r="D35" i="2"/>
  <c r="E35" i="2"/>
  <c r="D36" i="2"/>
  <c r="D37" i="2"/>
  <c r="D38" i="2"/>
  <c r="D39" i="2"/>
  <c r="D40" i="2"/>
  <c r="H4" i="2"/>
  <c r="I4" i="2" s="1"/>
  <c r="J4" i="2" s="1"/>
  <c r="H12" i="2"/>
  <c r="I12" i="2" s="1"/>
  <c r="J12" i="2" s="1"/>
  <c r="H14" i="2"/>
  <c r="I14" i="2" s="1"/>
  <c r="J14" i="2" s="1"/>
  <c r="H20" i="2"/>
  <c r="I20" i="2" s="1"/>
  <c r="J20" i="2" s="1"/>
  <c r="H21" i="2"/>
  <c r="I21" i="2" s="1"/>
  <c r="J21" i="2" s="1"/>
  <c r="H23" i="2"/>
  <c r="I23" i="2" s="1"/>
  <c r="J23" i="2" s="1"/>
  <c r="H28" i="2"/>
  <c r="I28" i="2" s="1"/>
  <c r="J28" i="2" s="1"/>
  <c r="H3" i="2"/>
  <c r="I3" i="2" s="1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</calcChain>
</file>

<file path=xl/sharedStrings.xml><?xml version="1.0" encoding="utf-8"?>
<sst xmlns="http://schemas.openxmlformats.org/spreadsheetml/2006/main" count="13" uniqueCount="12">
  <si>
    <t>Age</t>
  </si>
  <si>
    <t>Mortality Rate (qx)</t>
  </si>
  <si>
    <t>Premium</t>
  </si>
  <si>
    <t>Discounting Factor</t>
  </si>
  <si>
    <t>Year</t>
  </si>
  <si>
    <t>EPV of Premiums</t>
  </si>
  <si>
    <t>Sum Assured</t>
  </si>
  <si>
    <t>Expected Death Claims</t>
  </si>
  <si>
    <t>Mortality Rates</t>
  </si>
  <si>
    <t>EPV of Claims</t>
  </si>
  <si>
    <t>Reserve</t>
  </si>
  <si>
    <t>DSAR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</si>
</sst>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600">
                <a:latin typeface="Arial Black" panose="020B0A04020102020204" pitchFamily="34" charset="0"/>
              </a:rPr>
              <a:t>Reserve</a:t>
            </a:r>
            <a:r>
              <a:rPr lang="en-US" sz="1600" baseline="0">
                <a:latin typeface="Arial Black" panose="020B0A04020102020204" pitchFamily="34" charset="0"/>
              </a:rPr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2742521824055"/>
          <c:y val="0.12189871186285911"/>
          <c:w val="0.81733627689971933"/>
          <c:h val="0.65723930874919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'Reserve Analysis'!$K$2</c:f>
              <c:strCache>
                <c:ptCount val="1"/>
                <c:pt idx="0">
                  <c:v>DSAR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57150" cap="rnd" cmpd="sng">
                <a:solidFill>
                  <a:srgbClr val="FF0000"/>
                </a:solidFill>
                <a:prstDash val="solid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'Reserve Analysis'!$K$3:$K$40</c:f>
              <c:numCache>
                <c:formatCode>General</c:formatCode>
                <c:ptCount val="38"/>
                <c:pt idx="0">
                  <c:v>160.2102857142857</c:v>
                </c:pt>
                <c:pt idx="1">
                  <c:v>169.80490448979592</c:v>
                </c:pt>
                <c:pt idx="2">
                  <c:v>177.79821548428896</c:v>
                </c:pt>
                <c:pt idx="3">
                  <c:v>183.99067923344697</c:v>
                </c:pt>
                <c:pt idx="4">
                  <c:v>188.78279524428999</c:v>
                </c:pt>
                <c:pt idx="5">
                  <c:v>192.37483214846571</c:v>
                </c:pt>
                <c:pt idx="6">
                  <c:v>194.96695951206988</c:v>
                </c:pt>
                <c:pt idx="7">
                  <c:v>196.95930957579094</c:v>
                </c:pt>
                <c:pt idx="8">
                  <c:v>198.95198382751732</c:v>
                </c:pt>
                <c:pt idx="9">
                  <c:v>200.9449699668217</c:v>
                </c:pt>
                <c:pt idx="10">
                  <c:v>203.53830834148638</c:v>
                </c:pt>
                <c:pt idx="11">
                  <c:v>206.93196645887866</c:v>
                </c:pt>
                <c:pt idx="12">
                  <c:v>211.3258923490441</c:v>
                </c:pt>
                <c:pt idx="13">
                  <c:v>216.92001061050152</c:v>
                </c:pt>
                <c:pt idx="14">
                  <c:v>223.91421837577249</c:v>
                </c:pt>
                <c:pt idx="15">
                  <c:v>232.90835473611673</c:v>
                </c:pt>
                <c:pt idx="16">
                  <c:v>243.70224316192412</c:v>
                </c:pt>
                <c:pt idx="17">
                  <c:v>256.49567246732539</c:v>
                </c:pt>
                <c:pt idx="18">
                  <c:v>271.68834966372054</c:v>
                </c:pt>
                <c:pt idx="19">
                  <c:v>289.47994964137973</c:v>
                </c:pt>
                <c:pt idx="20">
                  <c:v>309.87016741742104</c:v>
                </c:pt>
                <c:pt idx="21">
                  <c:v>333.45846801922141</c:v>
                </c:pt>
                <c:pt idx="22">
                  <c:v>360.64426018185208</c:v>
                </c:pt>
                <c:pt idx="23">
                  <c:v>391.82684809820194</c:v>
                </c:pt>
                <c:pt idx="24">
                  <c:v>428.00505558345145</c:v>
                </c:pt>
                <c:pt idx="25">
                  <c:v>469.97752886527746</c:v>
                </c:pt>
                <c:pt idx="26">
                  <c:v>518.54263176490952</c:v>
                </c:pt>
                <c:pt idx="27">
                  <c:v>574.69824029109486</c:v>
                </c:pt>
                <c:pt idx="28">
                  <c:v>639.24201934437497</c:v>
                </c:pt>
                <c:pt idx="29">
                  <c:v>713.17105530011474</c:v>
                </c:pt>
                <c:pt idx="30">
                  <c:v>796.28350434104254</c:v>
                </c:pt>
                <c:pt idx="31">
                  <c:v>888.37769823338681</c:v>
                </c:pt>
                <c:pt idx="32">
                  <c:v>988.65312330786412</c:v>
                </c:pt>
                <c:pt idx="33">
                  <c:v>1095.9105216290106</c:v>
                </c:pt>
                <c:pt idx="34">
                  <c:v>1209.3507122645951</c:v>
                </c:pt>
                <c:pt idx="35">
                  <c:v>1327.5762206429217</c:v>
                </c:pt>
                <c:pt idx="36">
                  <c:v>1449.9887192438657</c:v>
                </c:pt>
                <c:pt idx="37">
                  <c:v>1576.1897779615892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F-4CE0-91B7-9BFD79B2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199599"/>
        <c:axId val="443194575"/>
      </c:barChart>
      <c:lineChart>
        <c:grouping val="standard"/>
        <c:varyColors val="0"/>
        <c:ser>
          <c:idx val="1"/>
          <c:order val="1"/>
          <c:tx>
            <c:strRef>
              <c:f>'Reserve Analysis'!$J$2:$J$40</c:f>
              <c:strCache>
                <c:ptCount val="39"/>
                <c:pt idx="0">
                  <c:v>Reserve</c:v>
                </c:pt>
                <c:pt idx="1">
                  <c:v>-262.8571429</c:v>
                </c:pt>
                <c:pt idx="2">
                  <c:v>-241.6326531</c:v>
                </c:pt>
                <c:pt idx="3">
                  <c:v>-223.2156355</c:v>
                </c:pt>
                <c:pt idx="4">
                  <c:v>-207.4855641</c:v>
                </c:pt>
                <c:pt idx="5">
                  <c:v>-193.8443736</c:v>
                </c:pt>
                <c:pt idx="6">
                  <c:v>-181.9273137</c:v>
                </c:pt>
                <c:pt idx="7">
                  <c:v>-171.4163368</c:v>
                </c:pt>
                <c:pt idx="8">
                  <c:v>-161.8999754</c:v>
                </c:pt>
                <c:pt idx="9">
                  <c:v>-152.9012349</c:v>
                </c:pt>
                <c:pt idx="10">
                  <c:v>-144.3923972</c:v>
                </c:pt>
                <c:pt idx="11">
                  <c:v>-135.9964026</c:v>
                </c:pt>
                <c:pt idx="12">
                  <c:v>-127.6271362</c:v>
                </c:pt>
                <c:pt idx="13">
                  <c:v>-119.2162396</c:v>
                </c:pt>
                <c:pt idx="14">
                  <c:v>-110.7108953</c:v>
                </c:pt>
                <c:pt idx="15">
                  <c:v>-102.0718282</c:v>
                </c:pt>
                <c:pt idx="16">
                  <c:v>-93.08826127</c:v>
                </c:pt>
                <c:pt idx="17">
                  <c:v>-83.9434827</c:v>
                </c:pt>
                <c:pt idx="18">
                  <c:v>-74.62750961</c:v>
                </c:pt>
                <c:pt idx="19">
                  <c:v>-65.05866253</c:v>
                </c:pt>
                <c:pt idx="20">
                  <c:v>-55.25199819</c:v>
                </c:pt>
                <c:pt idx="21">
                  <c:v>-45.29852642</c:v>
                </c:pt>
                <c:pt idx="22">
                  <c:v>-35.07379677</c:v>
                </c:pt>
                <c:pt idx="23">
                  <c:v>-24.54807646</c:v>
                </c:pt>
                <c:pt idx="24">
                  <c:v>-13.70500163</c:v>
                </c:pt>
                <c:pt idx="25">
                  <c:v>-2.362422174</c:v>
                </c:pt>
                <c:pt idx="26">
                  <c:v>9.562184988</c:v>
                </c:pt>
                <c:pt idx="27">
                  <c:v>22.12427115</c:v>
                </c:pt>
                <c:pt idx="28">
                  <c:v>35.40699684</c:v>
                </c:pt>
                <c:pt idx="29">
                  <c:v>49.41528171</c:v>
                </c:pt>
                <c:pt idx="30">
                  <c:v>64.18410426</c:v>
                </c:pt>
                <c:pt idx="31">
                  <c:v>79.46162665</c:v>
                </c:pt>
                <c:pt idx="32">
                  <c:v>95.02740023</c:v>
                </c:pt>
                <c:pt idx="33">
                  <c:v>110.5694889</c:v>
                </c:pt>
                <c:pt idx="34">
                  <c:v>125.7483806</c:v>
                </c:pt>
                <c:pt idx="35">
                  <c:v>140.3549389</c:v>
                </c:pt>
                <c:pt idx="36">
                  <c:v>154.1140083</c:v>
                </c:pt>
                <c:pt idx="37">
                  <c:v>166.9350546</c:v>
                </c:pt>
                <c:pt idx="38">
                  <c:v>178.7806844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A3F-4CE0-91B7-9BFD79B26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12543"/>
        <c:axId val="276829343"/>
      </c:lineChart>
      <c:catAx>
        <c:axId val="276812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29343"/>
        <c:crossesAt val="0"/>
        <c:auto val="1"/>
        <c:lblAlgn val="ctr"/>
        <c:lblOffset val="100"/>
        <c:noMultiLvlLbl val="0"/>
      </c:catAx>
      <c:valAx>
        <c:axId val="27682934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Reserve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12543"/>
        <c:crosses val="autoZero"/>
        <c:crossBetween val="between"/>
      </c:valAx>
      <c:valAx>
        <c:axId val="44319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DSAR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99599"/>
        <c:crosses val="max"/>
        <c:crossBetween val="between"/>
      </c:valAx>
      <c:catAx>
        <c:axId val="4401995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Policy</a:t>
                </a:r>
                <a:r>
                  <a:rPr lang="en-IN" sz="1800" baseline="0"/>
                  <a:t> Year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out"/>
        <c:minorTickMark val="none"/>
        <c:tickLblPos val="nextTo"/>
        <c:crossAx val="44319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334027</xdr:colOff>
      <xdr:row>1</xdr:row>
      <xdr:rowOff>83966</xdr:rowOff>
    </xdr:from>
    <xdr:to>
      <xdr:col>26</xdr:col>
      <xdr:colOff>167013</xdr:colOff>
      <xdr:row>31</xdr:row>
      <xdr:rowOff>41752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EB3DE-57E0-CFB7-17FD-780323C43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A43E8-7CBD-490A-9213-C95E45329467}" name="Table1" displayName="Table1" ref="A2:K40" totalsRowShown="0" headerRowDxfId="0">
  <tableColumns count="11">
    <tableColumn id="1" xr3:uid="{BE405EE9-C822-48A6-9B7F-B102ECA902A7}" name="Year"/>
    <tableColumn id="2" xr3:uid="{D21D86A9-D4E7-4AFF-8783-245A027A4D3A}" name="Age"/>
    <tableColumn id="3" xr3:uid="{90C9BEAE-557C-4DE9-BE21-7160D5ED70B9}" name="Premium"/>
    <tableColumn id="4" xr3:uid="{D7A9134A-FDBC-49B4-8132-8B20B96C1330}" name="Discounting Factor">
      <calculatedColumnFormula>(1.05)^(-A3)</calculatedColumnFormula>
    </tableColumn>
    <tableColumn id="5" xr3:uid="{4B3FC86D-F703-44F3-88B2-D3879B0ECE09}" name="EPV of Premiums">
      <calculatedColumnFormula>C3*D3</calculatedColumnFormula>
    </tableColumn>
    <tableColumn id="6" xr3:uid="{E5862F80-B072-4D08-BC09-FAD737B14DC5}" name="Sum Assured" dataDxfId="1"/>
    <tableColumn id="7" xr3:uid="{B877DF3E-046E-4A2C-9D6B-BAE3738F9DB3}" name="Mortality Rates">
      <calculatedColumnFormula>VLOOKUP('IAM_Mortality Rates 2006-08'!B4,'IAM_Mortality Rates 2006-08'!B3:C36,2)</calculatedColumnFormula>
    </tableColumn>
    <tableColumn id="8" xr3:uid="{0DE88D9F-09E7-490A-B440-D819527DB7F1}" name="Expected Death Claims">
      <calculatedColumnFormula>F3*G3</calculatedColumnFormula>
    </tableColumn>
    <tableColumn id="9" xr3:uid="{9246FB25-E079-4703-B94D-1A09AE724B73}" name="EPV of Claims">
      <calculatedColumnFormula>H3*D3</calculatedColumnFormula>
    </tableColumn>
    <tableColumn id="10" xr3:uid="{2E50DD28-B490-4D57-AF63-22B148A8205A}" name="Reserve">
      <calculatedColumnFormula>I3-E3</calculatedColumnFormula>
    </tableColumn>
    <tableColumn id="11" xr3:uid="{3253EF99-04FC-4C53-94AB-586D74E5EFAE}" name="DSAR">
      <calculatedColumnFormula>(F3-J3)*G3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9412-D017-42C8-A8B8-EEC46B26352D}">
  <dimension ref="B3:C41"/>
  <sheetViews>
    <sheetView workbookViewId="0">
      <selection activeCell="F40" sqref="F40"/>
    </sheetView>
  </sheetViews>
  <sheetFormatPr defaultRowHeight="14.4" x14ac:dyDescent="0.3"/>
  <cols>
    <col min="3" max="3" width="20.6640625" bestFit="1" customWidth="1"/>
  </cols>
  <sheetData>
    <row r="3" spans="2:3" x14ac:dyDescent="0.3">
      <c r="B3" s="2" t="s">
        <v>0</v>
      </c>
      <c r="C3" s="2" t="s">
        <v>1</v>
      </c>
    </row>
    <row r="4" spans="2:3" x14ac:dyDescent="0.3">
      <c r="B4">
        <v>18</v>
      </c>
      <c r="C4">
        <v>8.0000000000000004E-4</v>
      </c>
    </row>
    <row r="5" spans="2:3" x14ac:dyDescent="0.3">
      <c r="B5">
        <v>19</v>
      </c>
      <c r="C5">
        <v>8.4800000000000001E-4</v>
      </c>
    </row>
    <row r="6" spans="2:3" x14ac:dyDescent="0.3">
      <c r="B6">
        <v>20</v>
      </c>
      <c r="C6">
        <v>8.8800000000000001E-4</v>
      </c>
    </row>
    <row r="7" spans="2:3" x14ac:dyDescent="0.3">
      <c r="B7">
        <v>21</v>
      </c>
      <c r="C7">
        <v>9.19E-4</v>
      </c>
    </row>
    <row r="8" spans="2:3" x14ac:dyDescent="0.3">
      <c r="B8">
        <v>22</v>
      </c>
      <c r="C8">
        <v>9.4300000000000004E-4</v>
      </c>
    </row>
    <row r="9" spans="2:3" x14ac:dyDescent="0.3">
      <c r="B9">
        <v>23</v>
      </c>
      <c r="C9">
        <v>9.6100000000000005E-4</v>
      </c>
    </row>
    <row r="10" spans="2:3" x14ac:dyDescent="0.3">
      <c r="B10">
        <v>24</v>
      </c>
      <c r="C10">
        <v>9.7400000000000004E-4</v>
      </c>
    </row>
    <row r="11" spans="2:3" x14ac:dyDescent="0.3">
      <c r="B11">
        <v>25</v>
      </c>
      <c r="C11">
        <v>9.8400000000000007E-4</v>
      </c>
    </row>
    <row r="12" spans="2:3" x14ac:dyDescent="0.3">
      <c r="B12">
        <v>26</v>
      </c>
      <c r="C12">
        <v>9.9400000000000009E-4</v>
      </c>
    </row>
    <row r="13" spans="2:3" x14ac:dyDescent="0.3">
      <c r="B13">
        <v>27</v>
      </c>
      <c r="C13">
        <v>1.0039999999999999E-3</v>
      </c>
    </row>
    <row r="14" spans="2:3" x14ac:dyDescent="0.3">
      <c r="B14">
        <v>28</v>
      </c>
      <c r="C14">
        <v>1.0169999999999999E-3</v>
      </c>
    </row>
    <row r="15" spans="2:3" x14ac:dyDescent="0.3">
      <c r="B15">
        <v>29</v>
      </c>
      <c r="C15">
        <v>1.034E-3</v>
      </c>
    </row>
    <row r="16" spans="2:3" x14ac:dyDescent="0.3">
      <c r="B16">
        <v>30</v>
      </c>
      <c r="C16">
        <v>1.0560000000000001E-3</v>
      </c>
    </row>
    <row r="17" spans="2:3" x14ac:dyDescent="0.3">
      <c r="B17">
        <v>31</v>
      </c>
      <c r="C17">
        <v>1.0839999999999999E-3</v>
      </c>
    </row>
    <row r="18" spans="2:3" x14ac:dyDescent="0.3">
      <c r="B18">
        <v>32</v>
      </c>
      <c r="C18">
        <v>1.119E-3</v>
      </c>
    </row>
    <row r="19" spans="2:3" x14ac:dyDescent="0.3">
      <c r="B19">
        <v>33</v>
      </c>
      <c r="C19">
        <v>1.1640000000000001E-3</v>
      </c>
    </row>
    <row r="20" spans="2:3" x14ac:dyDescent="0.3">
      <c r="B20">
        <v>34</v>
      </c>
      <c r="C20">
        <v>1.2179999999999999E-3</v>
      </c>
    </row>
    <row r="21" spans="2:3" x14ac:dyDescent="0.3">
      <c r="B21">
        <v>35</v>
      </c>
      <c r="C21">
        <v>1.2819999999999999E-3</v>
      </c>
    </row>
    <row r="22" spans="2:3" x14ac:dyDescent="0.3">
      <c r="B22">
        <v>36</v>
      </c>
      <c r="C22">
        <v>1.358E-3</v>
      </c>
    </row>
    <row r="23" spans="2:3" x14ac:dyDescent="0.3">
      <c r="B23">
        <v>37</v>
      </c>
      <c r="C23">
        <v>1.4469999999999999E-3</v>
      </c>
    </row>
    <row r="24" spans="2:3" x14ac:dyDescent="0.3">
      <c r="B24">
        <v>38</v>
      </c>
      <c r="C24">
        <v>1.549E-3</v>
      </c>
    </row>
    <row r="25" spans="2:3" x14ac:dyDescent="0.3">
      <c r="B25">
        <v>39</v>
      </c>
      <c r="C25">
        <v>1.6670000000000001E-3</v>
      </c>
    </row>
    <row r="26" spans="2:3" x14ac:dyDescent="0.3">
      <c r="B26">
        <v>40</v>
      </c>
      <c r="C26">
        <v>1.8029999999999999E-3</v>
      </c>
    </row>
    <row r="27" spans="2:3" x14ac:dyDescent="0.3">
      <c r="B27">
        <v>41</v>
      </c>
      <c r="C27">
        <v>1.9589999999999998E-3</v>
      </c>
    </row>
    <row r="28" spans="2:3" x14ac:dyDescent="0.3">
      <c r="B28">
        <v>42</v>
      </c>
      <c r="C28">
        <v>2.14E-3</v>
      </c>
    </row>
    <row r="29" spans="2:3" x14ac:dyDescent="0.3">
      <c r="B29">
        <v>43</v>
      </c>
      <c r="C29">
        <v>2.3500000000000001E-3</v>
      </c>
    </row>
    <row r="30" spans="2:3" x14ac:dyDescent="0.3">
      <c r="B30">
        <v>44</v>
      </c>
      <c r="C30">
        <v>2.5929999999999998E-3</v>
      </c>
    </row>
    <row r="31" spans="2:3" x14ac:dyDescent="0.3">
      <c r="B31">
        <v>45</v>
      </c>
      <c r="C31">
        <v>2.8739999999999998E-3</v>
      </c>
    </row>
    <row r="32" spans="2:3" x14ac:dyDescent="0.3">
      <c r="B32">
        <v>46</v>
      </c>
      <c r="C32">
        <v>3.1970000000000002E-3</v>
      </c>
    </row>
    <row r="33" spans="2:3" x14ac:dyDescent="0.3">
      <c r="B33">
        <v>47</v>
      </c>
      <c r="C33">
        <v>3.5669999999999999E-3</v>
      </c>
    </row>
    <row r="34" spans="2:3" x14ac:dyDescent="0.3">
      <c r="B34">
        <v>48</v>
      </c>
      <c r="C34">
        <v>3.9830000000000004E-3</v>
      </c>
    </row>
    <row r="35" spans="2:3" x14ac:dyDescent="0.3">
      <c r="B35">
        <v>49</v>
      </c>
      <c r="C35">
        <v>4.444E-3</v>
      </c>
    </row>
    <row r="36" spans="2:3" x14ac:dyDescent="0.3">
      <c r="B36">
        <v>50</v>
      </c>
      <c r="C36">
        <v>4.9459999999999999E-3</v>
      </c>
    </row>
    <row r="37" spans="2:3" x14ac:dyDescent="0.3">
      <c r="B37">
        <v>51</v>
      </c>
      <c r="C37">
        <v>5.483E-3</v>
      </c>
    </row>
    <row r="38" spans="2:3" x14ac:dyDescent="0.3">
      <c r="B38">
        <v>52</v>
      </c>
      <c r="C38">
        <v>6.051E-3</v>
      </c>
    </row>
    <row r="39" spans="2:3" x14ac:dyDescent="0.3">
      <c r="B39">
        <v>53</v>
      </c>
      <c r="C39">
        <v>6.6429999999999996E-3</v>
      </c>
    </row>
    <row r="40" spans="2:3" x14ac:dyDescent="0.3">
      <c r="B40">
        <v>54</v>
      </c>
      <c r="C40">
        <v>7.2560000000000003E-3</v>
      </c>
    </row>
    <row r="41" spans="2:3" x14ac:dyDescent="0.3">
      <c r="B41">
        <v>55</v>
      </c>
      <c r="C41">
        <v>7.8879999999999992E-3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02BD-0302-4A20-809D-CAA456AE1F25}">
  <dimension ref="A2:K40"/>
  <sheetViews>
    <sheetView tabSelected="1" zoomScale="68" zoomScaleNormal="117" workbookViewId="0">
      <selection activeCell="V41" sqref="V41"/>
    </sheetView>
  </sheetViews>
  <sheetFormatPr defaultRowHeight="14.4" x14ac:dyDescent="0.3"/>
  <cols>
    <col min="1" max="1" width="7" customWidth="1"/>
    <col min="2" max="2" width="6.33203125" customWidth="1"/>
    <col min="3" max="3" width="11.21875" customWidth="1"/>
    <col min="4" max="4" width="19.33203125" customWidth="1"/>
    <col min="5" max="5" width="18.33203125" customWidth="1"/>
    <col min="6" max="6" width="14.5546875" customWidth="1"/>
    <col min="7" max="7" width="16.6640625" customWidth="1"/>
    <col min="8" max="8" width="23.21875" customWidth="1"/>
    <col min="9" max="9" width="14.88671875" customWidth="1"/>
    <col min="10" max="10" width="14.33203125" bestFit="1" customWidth="1"/>
    <col min="11" max="11" width="13.6640625" customWidth="1"/>
    <col min="12" max="12" width="8.88671875" customWidth="1"/>
  </cols>
  <sheetData>
    <row r="2" spans="1:11" x14ac:dyDescent="0.3">
      <c r="A2" s="1" t="s">
        <v>4</v>
      </c>
      <c r="B2" s="2" t="s">
        <v>0</v>
      </c>
      <c r="C2" s="1" t="s">
        <v>2</v>
      </c>
      <c r="D2" s="1" t="s">
        <v>3</v>
      </c>
      <c r="E2" s="1" t="s">
        <v>5</v>
      </c>
      <c r="F2" s="1" t="s">
        <v>6</v>
      </c>
      <c r="G2" s="1" t="s">
        <v>8</v>
      </c>
      <c r="H2" s="1" t="s">
        <v>7</v>
      </c>
      <c r="I2" s="1" t="s">
        <v>9</v>
      </c>
      <c r="J2" s="1" t="s">
        <v>10</v>
      </c>
      <c r="K2" s="1" t="s">
        <v>11</v>
      </c>
    </row>
    <row r="3" spans="1:11" x14ac:dyDescent="0.3">
      <c r="A3">
        <v>1</v>
      </c>
      <c r="B3">
        <v>18</v>
      </c>
      <c r="C3">
        <v>436</v>
      </c>
      <c r="D3">
        <f>(1.05)^(-A3)</f>
        <v>0.95238095238095233</v>
      </c>
      <c r="E3">
        <f>C3*D3</f>
        <v>415.23809523809524</v>
      </c>
      <c r="F3" s="3">
        <v>200000</v>
      </c>
      <c r="G3">
        <f>VLOOKUP('IAM_Mortality Rates 2006-08'!B4,'IAM_Mortality Rates 2006-08'!B3:C36,2)</f>
        <v>8.0000000000000004E-4</v>
      </c>
      <c r="H3">
        <f>F3*G3</f>
        <v>160</v>
      </c>
      <c r="I3">
        <f>H3*D3</f>
        <v>152.38095238095238</v>
      </c>
      <c r="J3">
        <f>I3-E3</f>
        <v>-262.85714285714289</v>
      </c>
      <c r="K3">
        <f>(F3-J3)*G3</f>
        <v>160.2102857142857</v>
      </c>
    </row>
    <row r="4" spans="1:11" x14ac:dyDescent="0.3">
      <c r="A4">
        <v>2</v>
      </c>
      <c r="B4">
        <v>19</v>
      </c>
      <c r="C4">
        <v>436</v>
      </c>
      <c r="D4">
        <f t="shared" ref="D4:D40" si="0">(1.05)^(-A4)</f>
        <v>0.90702947845804982</v>
      </c>
      <c r="E4">
        <f t="shared" ref="E4:E34" si="1">C4*D4</f>
        <v>395.4648526077097</v>
      </c>
      <c r="F4" s="3">
        <v>200000</v>
      </c>
      <c r="G4">
        <f>VLOOKUP('IAM_Mortality Rates 2006-08'!B5,'IAM_Mortality Rates 2006-08'!B4:C37,2)</f>
        <v>8.4800000000000001E-4</v>
      </c>
      <c r="H4">
        <f t="shared" ref="H4:H40" si="2">F4*G4</f>
        <v>169.6</v>
      </c>
      <c r="I4">
        <f t="shared" ref="I4:I40" si="3">H4*D4</f>
        <v>153.83219954648524</v>
      </c>
      <c r="J4">
        <f t="shared" ref="J4:J40" si="4">I4-E4</f>
        <v>-241.63265306122446</v>
      </c>
      <c r="K4">
        <f t="shared" ref="K4:K40" si="5">(F4-J4)*G4</f>
        <v>169.80490448979592</v>
      </c>
    </row>
    <row r="5" spans="1:11" x14ac:dyDescent="0.3">
      <c r="A5">
        <v>3</v>
      </c>
      <c r="B5">
        <v>20</v>
      </c>
      <c r="C5">
        <v>436</v>
      </c>
      <c r="D5">
        <f t="shared" si="0"/>
        <v>0.86383759853147601</v>
      </c>
      <c r="E5">
        <f t="shared" si="1"/>
        <v>376.63319295972354</v>
      </c>
      <c r="F5" s="3">
        <v>200000</v>
      </c>
      <c r="G5">
        <f>VLOOKUP('IAM_Mortality Rates 2006-08'!B6,'IAM_Mortality Rates 2006-08'!B5:C38,2)</f>
        <v>8.8800000000000001E-4</v>
      </c>
      <c r="H5">
        <f t="shared" si="2"/>
        <v>177.6</v>
      </c>
      <c r="I5">
        <f t="shared" si="3"/>
        <v>153.41755749919014</v>
      </c>
      <c r="J5">
        <f t="shared" si="4"/>
        <v>-223.21563546053341</v>
      </c>
      <c r="K5">
        <f t="shared" si="5"/>
        <v>177.79821548428896</v>
      </c>
    </row>
    <row r="6" spans="1:11" x14ac:dyDescent="0.3">
      <c r="A6">
        <v>4</v>
      </c>
      <c r="B6">
        <v>21</v>
      </c>
      <c r="C6">
        <v>436</v>
      </c>
      <c r="D6">
        <f t="shared" si="0"/>
        <v>0.82270247479188197</v>
      </c>
      <c r="E6">
        <f t="shared" si="1"/>
        <v>358.69827900926055</v>
      </c>
      <c r="F6" s="3">
        <v>200000</v>
      </c>
      <c r="G6">
        <f>VLOOKUP('IAM_Mortality Rates 2006-08'!B7,'IAM_Mortality Rates 2006-08'!B6:C39,2)</f>
        <v>9.19E-4</v>
      </c>
      <c r="H6">
        <f t="shared" si="2"/>
        <v>183.8</v>
      </c>
      <c r="I6">
        <f t="shared" si="3"/>
        <v>151.21271486674792</v>
      </c>
      <c r="J6">
        <f t="shared" si="4"/>
        <v>-207.48556414251263</v>
      </c>
      <c r="K6">
        <f t="shared" si="5"/>
        <v>183.99067923344697</v>
      </c>
    </row>
    <row r="7" spans="1:11" x14ac:dyDescent="0.3">
      <c r="A7">
        <v>5</v>
      </c>
      <c r="B7">
        <v>22</v>
      </c>
      <c r="C7">
        <v>436</v>
      </c>
      <c r="D7">
        <f t="shared" si="0"/>
        <v>0.78352616646845896</v>
      </c>
      <c r="E7">
        <f t="shared" si="1"/>
        <v>341.61740858024808</v>
      </c>
      <c r="F7" s="3">
        <v>200000</v>
      </c>
      <c r="G7">
        <f>VLOOKUP('IAM_Mortality Rates 2006-08'!B8,'IAM_Mortality Rates 2006-08'!B7:C40,2)</f>
        <v>9.4300000000000004E-4</v>
      </c>
      <c r="H7">
        <f t="shared" si="2"/>
        <v>188.60000000000002</v>
      </c>
      <c r="I7">
        <f t="shared" si="3"/>
        <v>147.77303499595138</v>
      </c>
      <c r="J7">
        <f t="shared" si="4"/>
        <v>-193.8443735842967</v>
      </c>
      <c r="K7">
        <f t="shared" si="5"/>
        <v>188.78279524428999</v>
      </c>
    </row>
    <row r="8" spans="1:11" x14ac:dyDescent="0.3">
      <c r="A8">
        <v>6</v>
      </c>
      <c r="B8">
        <v>23</v>
      </c>
      <c r="C8">
        <v>436</v>
      </c>
      <c r="D8">
        <f t="shared" si="0"/>
        <v>0.74621539663662761</v>
      </c>
      <c r="E8">
        <f t="shared" si="1"/>
        <v>325.34991293356961</v>
      </c>
      <c r="F8" s="3">
        <v>200000</v>
      </c>
      <c r="G8">
        <f>VLOOKUP('IAM_Mortality Rates 2006-08'!B9,'IAM_Mortality Rates 2006-08'!B8:C41,2)</f>
        <v>9.6100000000000005E-4</v>
      </c>
      <c r="H8">
        <f t="shared" si="2"/>
        <v>192.20000000000002</v>
      </c>
      <c r="I8">
        <f t="shared" si="3"/>
        <v>143.42259923355985</v>
      </c>
      <c r="J8">
        <f t="shared" si="4"/>
        <v>-181.92731370000976</v>
      </c>
      <c r="K8">
        <f t="shared" si="5"/>
        <v>192.37483214846571</v>
      </c>
    </row>
    <row r="9" spans="1:11" x14ac:dyDescent="0.3">
      <c r="A9">
        <v>7</v>
      </c>
      <c r="B9">
        <v>24</v>
      </c>
      <c r="C9">
        <v>436</v>
      </c>
      <c r="D9">
        <f t="shared" si="0"/>
        <v>0.71068133013012147</v>
      </c>
      <c r="E9">
        <f t="shared" si="1"/>
        <v>309.85705993673298</v>
      </c>
      <c r="F9" s="3">
        <v>200000</v>
      </c>
      <c r="G9">
        <f>VLOOKUP('IAM_Mortality Rates 2006-08'!B10,'IAM_Mortality Rates 2006-08'!B9:C42,2)</f>
        <v>9.7400000000000004E-4</v>
      </c>
      <c r="H9">
        <f t="shared" si="2"/>
        <v>194.8</v>
      </c>
      <c r="I9">
        <f t="shared" si="3"/>
        <v>138.44072310934766</v>
      </c>
      <c r="J9">
        <f t="shared" si="4"/>
        <v>-171.41633682738532</v>
      </c>
      <c r="K9">
        <f t="shared" si="5"/>
        <v>194.96695951206988</v>
      </c>
    </row>
    <row r="10" spans="1:11" x14ac:dyDescent="0.3">
      <c r="A10">
        <v>8</v>
      </c>
      <c r="B10">
        <v>25</v>
      </c>
      <c r="C10">
        <v>436</v>
      </c>
      <c r="D10">
        <f t="shared" si="0"/>
        <v>0.67683936202868722</v>
      </c>
      <c r="E10">
        <f t="shared" si="1"/>
        <v>295.10196184450763</v>
      </c>
      <c r="F10" s="3">
        <v>200000</v>
      </c>
      <c r="G10">
        <f>VLOOKUP('IAM_Mortality Rates 2006-08'!B11,'IAM_Mortality Rates 2006-08'!B10:C43,2)</f>
        <v>9.8400000000000007E-4</v>
      </c>
      <c r="H10">
        <f t="shared" si="2"/>
        <v>196.8</v>
      </c>
      <c r="I10">
        <f t="shared" si="3"/>
        <v>133.20198644724564</v>
      </c>
      <c r="J10">
        <f t="shared" si="4"/>
        <v>-161.89997539726198</v>
      </c>
      <c r="K10">
        <f t="shared" si="5"/>
        <v>196.95930957579094</v>
      </c>
    </row>
    <row r="11" spans="1:11" x14ac:dyDescent="0.3">
      <c r="A11">
        <v>9</v>
      </c>
      <c r="B11">
        <v>26</v>
      </c>
      <c r="C11">
        <v>436</v>
      </c>
      <c r="D11">
        <f t="shared" si="0"/>
        <v>0.64460891621779726</v>
      </c>
      <c r="E11">
        <f t="shared" si="1"/>
        <v>281.0494874709596</v>
      </c>
      <c r="F11" s="3">
        <v>200000</v>
      </c>
      <c r="G11">
        <f>VLOOKUP('IAM_Mortality Rates 2006-08'!B12,'IAM_Mortality Rates 2006-08'!B11:C44,2)</f>
        <v>9.9400000000000009E-4</v>
      </c>
      <c r="H11">
        <f t="shared" si="2"/>
        <v>198.8</v>
      </c>
      <c r="I11">
        <f t="shared" si="3"/>
        <v>128.14825254409811</v>
      </c>
      <c r="J11">
        <f t="shared" si="4"/>
        <v>-152.90123492686149</v>
      </c>
      <c r="K11">
        <f t="shared" si="5"/>
        <v>198.95198382751732</v>
      </c>
    </row>
    <row r="12" spans="1:11" x14ac:dyDescent="0.3">
      <c r="A12">
        <v>10</v>
      </c>
      <c r="B12">
        <v>27</v>
      </c>
      <c r="C12">
        <v>436</v>
      </c>
      <c r="D12">
        <f t="shared" si="0"/>
        <v>0.61391325354075932</v>
      </c>
      <c r="E12">
        <f t="shared" si="1"/>
        <v>267.66617854377108</v>
      </c>
      <c r="F12" s="3">
        <v>200000</v>
      </c>
      <c r="G12">
        <f>VLOOKUP('IAM_Mortality Rates 2006-08'!B13,'IAM_Mortality Rates 2006-08'!B12:C45,2)</f>
        <v>1.0039999999999999E-3</v>
      </c>
      <c r="H12">
        <f t="shared" si="2"/>
        <v>200.79999999999998</v>
      </c>
      <c r="I12">
        <f t="shared" si="3"/>
        <v>123.27378131098446</v>
      </c>
      <c r="J12">
        <f t="shared" si="4"/>
        <v>-144.39239723278661</v>
      </c>
      <c r="K12">
        <f t="shared" si="5"/>
        <v>200.9449699668217</v>
      </c>
    </row>
    <row r="13" spans="1:11" x14ac:dyDescent="0.3">
      <c r="A13">
        <v>11</v>
      </c>
      <c r="B13">
        <v>28</v>
      </c>
      <c r="C13">
        <v>436</v>
      </c>
      <c r="D13">
        <f t="shared" si="0"/>
        <v>0.5846792890864374</v>
      </c>
      <c r="E13">
        <f t="shared" si="1"/>
        <v>254.9201700416867</v>
      </c>
      <c r="F13" s="3">
        <v>200000</v>
      </c>
      <c r="G13">
        <f>VLOOKUP('IAM_Mortality Rates 2006-08'!B14,'IAM_Mortality Rates 2006-08'!B13:C46,2)</f>
        <v>1.0169999999999999E-3</v>
      </c>
      <c r="H13">
        <f t="shared" si="2"/>
        <v>203.39999999999998</v>
      </c>
      <c r="I13">
        <f t="shared" si="3"/>
        <v>118.92376740018136</v>
      </c>
      <c r="J13">
        <f t="shared" si="4"/>
        <v>-135.99640264150534</v>
      </c>
      <c r="K13">
        <f t="shared" si="5"/>
        <v>203.53830834148638</v>
      </c>
    </row>
    <row r="14" spans="1:11" x14ac:dyDescent="0.3">
      <c r="A14">
        <v>12</v>
      </c>
      <c r="B14">
        <v>29</v>
      </c>
      <c r="C14">
        <v>436</v>
      </c>
      <c r="D14">
        <f t="shared" si="0"/>
        <v>0.5568374181775595</v>
      </c>
      <c r="E14">
        <f t="shared" si="1"/>
        <v>242.78111432541593</v>
      </c>
      <c r="F14" s="3">
        <v>200000</v>
      </c>
      <c r="G14">
        <f>VLOOKUP('IAM_Mortality Rates 2006-08'!B15,'IAM_Mortality Rates 2006-08'!B14:C47,2)</f>
        <v>1.034E-3</v>
      </c>
      <c r="H14">
        <f t="shared" si="2"/>
        <v>206.79999999999998</v>
      </c>
      <c r="I14">
        <f t="shared" si="3"/>
        <v>115.1539780791193</v>
      </c>
      <c r="J14">
        <f t="shared" si="4"/>
        <v>-127.62713624629663</v>
      </c>
      <c r="K14">
        <f t="shared" si="5"/>
        <v>206.93196645887866</v>
      </c>
    </row>
    <row r="15" spans="1:11" x14ac:dyDescent="0.3">
      <c r="A15">
        <v>13</v>
      </c>
      <c r="B15">
        <v>30</v>
      </c>
      <c r="C15">
        <v>436</v>
      </c>
      <c r="D15">
        <f t="shared" si="0"/>
        <v>0.53032135064529462</v>
      </c>
      <c r="E15">
        <f t="shared" si="1"/>
        <v>231.22010888134847</v>
      </c>
      <c r="F15" s="3">
        <v>200000</v>
      </c>
      <c r="G15">
        <f>VLOOKUP('IAM_Mortality Rates 2006-08'!B16,'IAM_Mortality Rates 2006-08'!B15:C48,2)</f>
        <v>1.0560000000000001E-3</v>
      </c>
      <c r="H15">
        <f t="shared" si="2"/>
        <v>211.20000000000002</v>
      </c>
      <c r="I15">
        <f t="shared" si="3"/>
        <v>112.00386925628624</v>
      </c>
      <c r="J15">
        <f t="shared" si="4"/>
        <v>-119.21623962506223</v>
      </c>
      <c r="K15">
        <f t="shared" si="5"/>
        <v>211.3258923490441</v>
      </c>
    </row>
    <row r="16" spans="1:11" x14ac:dyDescent="0.3">
      <c r="A16">
        <v>14</v>
      </c>
      <c r="B16">
        <v>31</v>
      </c>
      <c r="C16">
        <v>436</v>
      </c>
      <c r="D16">
        <f t="shared" si="0"/>
        <v>0.50506795299551888</v>
      </c>
      <c r="E16">
        <f t="shared" si="1"/>
        <v>220.20962750604622</v>
      </c>
      <c r="F16" s="3">
        <v>200000</v>
      </c>
      <c r="G16">
        <f>VLOOKUP('IAM_Mortality Rates 2006-08'!B17,'IAM_Mortality Rates 2006-08'!B16:C49,2)</f>
        <v>1.0839999999999999E-3</v>
      </c>
      <c r="H16">
        <f t="shared" si="2"/>
        <v>216.79999999999998</v>
      </c>
      <c r="I16">
        <f t="shared" si="3"/>
        <v>109.49873220942848</v>
      </c>
      <c r="J16">
        <f t="shared" si="4"/>
        <v>-110.71089529661774</v>
      </c>
      <c r="K16">
        <f t="shared" si="5"/>
        <v>216.92001061050152</v>
      </c>
    </row>
    <row r="17" spans="1:11" x14ac:dyDescent="0.3">
      <c r="A17">
        <v>15</v>
      </c>
      <c r="B17">
        <v>32</v>
      </c>
      <c r="C17">
        <v>436</v>
      </c>
      <c r="D17">
        <f t="shared" si="0"/>
        <v>0.48101709809097021</v>
      </c>
      <c r="E17">
        <f t="shared" si="1"/>
        <v>209.72345476766301</v>
      </c>
      <c r="F17" s="3">
        <v>200000</v>
      </c>
      <c r="G17">
        <f>VLOOKUP('IAM_Mortality Rates 2006-08'!B18,'IAM_Mortality Rates 2006-08'!B17:C50,2)</f>
        <v>1.119E-3</v>
      </c>
      <c r="H17">
        <f t="shared" si="2"/>
        <v>223.8</v>
      </c>
      <c r="I17">
        <f t="shared" si="3"/>
        <v>107.65162655275914</v>
      </c>
      <c r="J17">
        <f t="shared" si="4"/>
        <v>-102.07182821490387</v>
      </c>
      <c r="K17">
        <f t="shared" si="5"/>
        <v>223.91421837577249</v>
      </c>
    </row>
    <row r="18" spans="1:11" x14ac:dyDescent="0.3">
      <c r="A18">
        <v>16</v>
      </c>
      <c r="B18">
        <v>33</v>
      </c>
      <c r="C18">
        <v>436</v>
      </c>
      <c r="D18">
        <f t="shared" si="0"/>
        <v>0.45811152199140021</v>
      </c>
      <c r="E18">
        <f t="shared" si="1"/>
        <v>199.7366235882505</v>
      </c>
      <c r="F18" s="3">
        <v>200000</v>
      </c>
      <c r="G18">
        <f>VLOOKUP('IAM_Mortality Rates 2006-08'!B19,'IAM_Mortality Rates 2006-08'!B18:C51,2)</f>
        <v>1.1640000000000001E-3</v>
      </c>
      <c r="H18">
        <f t="shared" si="2"/>
        <v>232.8</v>
      </c>
      <c r="I18">
        <f t="shared" si="3"/>
        <v>106.64836231959798</v>
      </c>
      <c r="J18">
        <f t="shared" si="4"/>
        <v>-93.088261268652516</v>
      </c>
      <c r="K18">
        <f t="shared" si="5"/>
        <v>232.90835473611673</v>
      </c>
    </row>
    <row r="19" spans="1:11" x14ac:dyDescent="0.3">
      <c r="A19">
        <v>17</v>
      </c>
      <c r="B19">
        <v>34</v>
      </c>
      <c r="C19">
        <v>436</v>
      </c>
      <c r="D19">
        <f t="shared" si="0"/>
        <v>0.43629668761085727</v>
      </c>
      <c r="E19">
        <f t="shared" si="1"/>
        <v>190.22535579833377</v>
      </c>
      <c r="F19" s="3">
        <v>200000</v>
      </c>
      <c r="G19">
        <f>VLOOKUP('IAM_Mortality Rates 2006-08'!B20,'IAM_Mortality Rates 2006-08'!B19:C52,2)</f>
        <v>1.2179999999999999E-3</v>
      </c>
      <c r="H19">
        <f t="shared" si="2"/>
        <v>243.59999999999997</v>
      </c>
      <c r="I19">
        <f t="shared" si="3"/>
        <v>106.28187310200481</v>
      </c>
      <c r="J19">
        <f t="shared" si="4"/>
        <v>-83.943482696328957</v>
      </c>
      <c r="K19">
        <f t="shared" si="5"/>
        <v>243.70224316192412</v>
      </c>
    </row>
    <row r="20" spans="1:11" x14ac:dyDescent="0.3">
      <c r="A20">
        <v>18</v>
      </c>
      <c r="B20">
        <v>35</v>
      </c>
      <c r="C20">
        <v>436</v>
      </c>
      <c r="D20">
        <f t="shared" si="0"/>
        <v>0.41552065486748313</v>
      </c>
      <c r="E20">
        <f t="shared" si="1"/>
        <v>181.16700552222264</v>
      </c>
      <c r="F20" s="3">
        <v>200000</v>
      </c>
      <c r="G20">
        <f>VLOOKUP('IAM_Mortality Rates 2006-08'!B21,'IAM_Mortality Rates 2006-08'!B20:C53,2)</f>
        <v>1.2819999999999999E-3</v>
      </c>
      <c r="H20">
        <f t="shared" si="2"/>
        <v>256.39999999999998</v>
      </c>
      <c r="I20">
        <f t="shared" si="3"/>
        <v>106.53949590802266</v>
      </c>
      <c r="J20">
        <f t="shared" si="4"/>
        <v>-74.62750961419998</v>
      </c>
      <c r="K20">
        <f t="shared" si="5"/>
        <v>256.49567246732539</v>
      </c>
    </row>
    <row r="21" spans="1:11" x14ac:dyDescent="0.3">
      <c r="A21">
        <v>19</v>
      </c>
      <c r="B21">
        <v>36</v>
      </c>
      <c r="C21">
        <v>436</v>
      </c>
      <c r="D21">
        <f t="shared" si="0"/>
        <v>0.39573395701665059</v>
      </c>
      <c r="E21">
        <f t="shared" si="1"/>
        <v>172.54000525925966</v>
      </c>
      <c r="F21" s="3">
        <v>200000</v>
      </c>
      <c r="G21">
        <f>VLOOKUP('IAM_Mortality Rates 2006-08'!B22,'IAM_Mortality Rates 2006-08'!B21:C54,2)</f>
        <v>1.358E-3</v>
      </c>
      <c r="H21">
        <f t="shared" si="2"/>
        <v>271.60000000000002</v>
      </c>
      <c r="I21">
        <f t="shared" si="3"/>
        <v>107.48134272572231</v>
      </c>
      <c r="J21">
        <f t="shared" si="4"/>
        <v>-65.058662533537344</v>
      </c>
      <c r="K21">
        <f t="shared" si="5"/>
        <v>271.68834966372054</v>
      </c>
    </row>
    <row r="22" spans="1:11" x14ac:dyDescent="0.3">
      <c r="A22">
        <v>20</v>
      </c>
      <c r="B22">
        <v>37</v>
      </c>
      <c r="C22">
        <v>436</v>
      </c>
      <c r="D22">
        <f t="shared" si="0"/>
        <v>0.37688948287300061</v>
      </c>
      <c r="E22">
        <f t="shared" si="1"/>
        <v>164.32381453262826</v>
      </c>
      <c r="F22" s="3">
        <v>200000</v>
      </c>
      <c r="G22">
        <f>VLOOKUP('IAM_Mortality Rates 2006-08'!B23,'IAM_Mortality Rates 2006-08'!B22:C55,2)</f>
        <v>1.4469999999999999E-3</v>
      </c>
      <c r="H22">
        <f t="shared" si="2"/>
        <v>289.39999999999998</v>
      </c>
      <c r="I22">
        <f t="shared" si="3"/>
        <v>109.07181634344637</v>
      </c>
      <c r="J22">
        <f t="shared" si="4"/>
        <v>-55.25199818918189</v>
      </c>
      <c r="K22">
        <f t="shared" si="5"/>
        <v>289.47994964137973</v>
      </c>
    </row>
    <row r="23" spans="1:11" x14ac:dyDescent="0.3">
      <c r="A23">
        <v>21</v>
      </c>
      <c r="B23">
        <v>38</v>
      </c>
      <c r="C23">
        <v>436</v>
      </c>
      <c r="D23">
        <f t="shared" si="0"/>
        <v>0.35894236464095297</v>
      </c>
      <c r="E23">
        <f t="shared" si="1"/>
        <v>156.4988709834555</v>
      </c>
      <c r="F23" s="3">
        <v>200000</v>
      </c>
      <c r="G23">
        <f>VLOOKUP('IAM_Mortality Rates 2006-08'!B24,'IAM_Mortality Rates 2006-08'!B23:C56,2)</f>
        <v>1.549E-3</v>
      </c>
      <c r="H23">
        <f t="shared" si="2"/>
        <v>309.8</v>
      </c>
      <c r="I23">
        <f t="shared" si="3"/>
        <v>111.20034456576724</v>
      </c>
      <c r="J23">
        <f t="shared" si="4"/>
        <v>-45.298526417688265</v>
      </c>
      <c r="K23">
        <f t="shared" si="5"/>
        <v>309.87016741742104</v>
      </c>
    </row>
    <row r="24" spans="1:11" x14ac:dyDescent="0.3">
      <c r="A24">
        <v>22</v>
      </c>
      <c r="B24">
        <v>39</v>
      </c>
      <c r="C24">
        <v>436</v>
      </c>
      <c r="D24">
        <f t="shared" si="0"/>
        <v>0.3418498710866219</v>
      </c>
      <c r="E24">
        <f t="shared" si="1"/>
        <v>149.04654379376714</v>
      </c>
      <c r="F24" s="3">
        <v>200000</v>
      </c>
      <c r="G24">
        <f>VLOOKUP('IAM_Mortality Rates 2006-08'!B25,'IAM_Mortality Rates 2006-08'!B24:C57,2)</f>
        <v>1.6670000000000001E-3</v>
      </c>
      <c r="H24">
        <f t="shared" si="2"/>
        <v>333.40000000000003</v>
      </c>
      <c r="I24">
        <f t="shared" si="3"/>
        <v>113.97274702027975</v>
      </c>
      <c r="J24">
        <f t="shared" si="4"/>
        <v>-35.073796773487388</v>
      </c>
      <c r="K24">
        <f t="shared" si="5"/>
        <v>333.45846801922141</v>
      </c>
    </row>
    <row r="25" spans="1:11" x14ac:dyDescent="0.3">
      <c r="A25">
        <v>23</v>
      </c>
      <c r="B25">
        <v>40</v>
      </c>
      <c r="C25">
        <v>436</v>
      </c>
      <c r="D25">
        <f t="shared" si="0"/>
        <v>0.32557130579678267</v>
      </c>
      <c r="E25">
        <f t="shared" si="1"/>
        <v>141.94908932739725</v>
      </c>
      <c r="F25" s="3">
        <v>200000</v>
      </c>
      <c r="G25">
        <f>VLOOKUP('IAM_Mortality Rates 2006-08'!B26,'IAM_Mortality Rates 2006-08'!B25:C58,2)</f>
        <v>1.8029999999999999E-3</v>
      </c>
      <c r="H25">
        <f t="shared" si="2"/>
        <v>360.59999999999997</v>
      </c>
      <c r="I25">
        <f t="shared" si="3"/>
        <v>117.40101287031982</v>
      </c>
      <c r="J25">
        <f t="shared" si="4"/>
        <v>-24.548076457077428</v>
      </c>
      <c r="K25">
        <f t="shared" si="5"/>
        <v>360.64426018185208</v>
      </c>
    </row>
    <row r="26" spans="1:11" x14ac:dyDescent="0.3">
      <c r="A26">
        <v>24</v>
      </c>
      <c r="B26">
        <v>41</v>
      </c>
      <c r="C26">
        <v>436</v>
      </c>
      <c r="D26">
        <f t="shared" si="0"/>
        <v>0.31006791028265024</v>
      </c>
      <c r="E26">
        <f t="shared" si="1"/>
        <v>135.18960888323551</v>
      </c>
      <c r="F26" s="3">
        <v>200000</v>
      </c>
      <c r="G26">
        <f>VLOOKUP('IAM_Mortality Rates 2006-08'!B27,'IAM_Mortality Rates 2006-08'!B26:C59,2)</f>
        <v>1.9589999999999998E-3</v>
      </c>
      <c r="H26">
        <f t="shared" si="2"/>
        <v>391.79999999999995</v>
      </c>
      <c r="I26">
        <f t="shared" si="3"/>
        <v>121.48460724874235</v>
      </c>
      <c r="J26">
        <f t="shared" si="4"/>
        <v>-13.705001634493158</v>
      </c>
      <c r="K26">
        <f t="shared" si="5"/>
        <v>391.82684809820194</v>
      </c>
    </row>
    <row r="27" spans="1:11" x14ac:dyDescent="0.3">
      <c r="A27">
        <v>25</v>
      </c>
      <c r="B27">
        <v>42</v>
      </c>
      <c r="C27">
        <v>436</v>
      </c>
      <c r="D27">
        <f t="shared" si="0"/>
        <v>0.29530277169776209</v>
      </c>
      <c r="E27">
        <f t="shared" si="1"/>
        <v>128.75200846022426</v>
      </c>
      <c r="F27" s="3">
        <v>200000</v>
      </c>
      <c r="G27">
        <f>VLOOKUP('IAM_Mortality Rates 2006-08'!B28,'IAM_Mortality Rates 2006-08'!B27:C60,2)</f>
        <v>2.14E-3</v>
      </c>
      <c r="H27">
        <f t="shared" si="2"/>
        <v>428</v>
      </c>
      <c r="I27">
        <f t="shared" si="3"/>
        <v>126.38958628664217</v>
      </c>
      <c r="J27">
        <f t="shared" si="4"/>
        <v>-2.3624221735820896</v>
      </c>
      <c r="K27">
        <f t="shared" si="5"/>
        <v>428.00505558345145</v>
      </c>
    </row>
    <row r="28" spans="1:11" x14ac:dyDescent="0.3">
      <c r="A28">
        <v>26</v>
      </c>
      <c r="B28">
        <v>43</v>
      </c>
      <c r="C28">
        <v>436</v>
      </c>
      <c r="D28">
        <f t="shared" si="0"/>
        <v>0.28124073495024959</v>
      </c>
      <c r="E28">
        <f t="shared" si="1"/>
        <v>122.62096043830883</v>
      </c>
      <c r="F28" s="3">
        <v>200000</v>
      </c>
      <c r="G28">
        <f>VLOOKUP('IAM_Mortality Rates 2006-08'!B29,'IAM_Mortality Rates 2006-08'!B28:C61,2)</f>
        <v>2.3500000000000001E-3</v>
      </c>
      <c r="H28">
        <f t="shared" si="2"/>
        <v>470</v>
      </c>
      <c r="I28">
        <f t="shared" si="3"/>
        <v>132.1831454266173</v>
      </c>
      <c r="J28">
        <f t="shared" si="4"/>
        <v>9.5621849883084735</v>
      </c>
      <c r="K28">
        <f t="shared" si="5"/>
        <v>469.97752886527746</v>
      </c>
    </row>
    <row r="29" spans="1:11" x14ac:dyDescent="0.3">
      <c r="A29">
        <v>27</v>
      </c>
      <c r="B29">
        <v>44</v>
      </c>
      <c r="C29">
        <v>436</v>
      </c>
      <c r="D29">
        <f t="shared" si="0"/>
        <v>0.2678483190002377</v>
      </c>
      <c r="E29">
        <f t="shared" si="1"/>
        <v>116.78186708410364</v>
      </c>
      <c r="F29" s="3">
        <v>200000</v>
      </c>
      <c r="G29">
        <f>VLOOKUP('IAM_Mortality Rates 2006-08'!B30,'IAM_Mortality Rates 2006-08'!B29:C62,2)</f>
        <v>2.5929999999999998E-3</v>
      </c>
      <c r="H29">
        <f t="shared" si="2"/>
        <v>518.59999999999991</v>
      </c>
      <c r="I29">
        <f t="shared" si="3"/>
        <v>138.90613823352325</v>
      </c>
      <c r="J29">
        <f t="shared" si="4"/>
        <v>22.124271149419613</v>
      </c>
      <c r="K29">
        <f t="shared" si="5"/>
        <v>518.54263176490952</v>
      </c>
    </row>
    <row r="30" spans="1:11" x14ac:dyDescent="0.3">
      <c r="A30">
        <v>28</v>
      </c>
      <c r="B30">
        <v>45</v>
      </c>
      <c r="C30">
        <v>436</v>
      </c>
      <c r="D30">
        <f t="shared" si="0"/>
        <v>0.25509363714308358</v>
      </c>
      <c r="E30">
        <f t="shared" si="1"/>
        <v>111.22082579438444</v>
      </c>
      <c r="F30" s="3">
        <v>200000</v>
      </c>
      <c r="G30">
        <f>VLOOKUP('IAM_Mortality Rates 2006-08'!B31,'IAM_Mortality Rates 2006-08'!B30:C63,2)</f>
        <v>2.8739999999999998E-3</v>
      </c>
      <c r="H30">
        <f t="shared" si="2"/>
        <v>574.79999999999995</v>
      </c>
      <c r="I30">
        <f t="shared" si="3"/>
        <v>146.62782262984445</v>
      </c>
      <c r="J30">
        <f t="shared" si="4"/>
        <v>35.406996835460006</v>
      </c>
      <c r="K30">
        <f t="shared" si="5"/>
        <v>574.69824029109486</v>
      </c>
    </row>
    <row r="31" spans="1:11" x14ac:dyDescent="0.3">
      <c r="A31">
        <v>29</v>
      </c>
      <c r="B31">
        <v>46</v>
      </c>
      <c r="C31">
        <v>436</v>
      </c>
      <c r="D31">
        <f t="shared" si="0"/>
        <v>0.24294632108865097</v>
      </c>
      <c r="E31">
        <f t="shared" si="1"/>
        <v>105.92459599465182</v>
      </c>
      <c r="F31" s="3">
        <v>200000</v>
      </c>
      <c r="G31">
        <f>VLOOKUP('IAM_Mortality Rates 2006-08'!B32,'IAM_Mortality Rates 2006-08'!B31:C64,2)</f>
        <v>3.1970000000000002E-3</v>
      </c>
      <c r="H31">
        <f t="shared" si="2"/>
        <v>639.40000000000009</v>
      </c>
      <c r="I31">
        <f t="shared" si="3"/>
        <v>155.33987770408345</v>
      </c>
      <c r="J31">
        <f t="shared" si="4"/>
        <v>49.415281709431625</v>
      </c>
      <c r="K31">
        <f t="shared" si="5"/>
        <v>639.24201934437497</v>
      </c>
    </row>
    <row r="32" spans="1:11" x14ac:dyDescent="0.3">
      <c r="A32">
        <v>30</v>
      </c>
      <c r="B32">
        <v>47</v>
      </c>
      <c r="C32">
        <v>436</v>
      </c>
      <c r="D32">
        <f t="shared" si="0"/>
        <v>0.23137744865585813</v>
      </c>
      <c r="E32">
        <f t="shared" si="1"/>
        <v>100.88056761395414</v>
      </c>
      <c r="F32" s="3">
        <v>200000</v>
      </c>
      <c r="G32">
        <f>VLOOKUP('IAM_Mortality Rates 2006-08'!B33,'IAM_Mortality Rates 2006-08'!B32:C65,2)</f>
        <v>3.5669999999999999E-3</v>
      </c>
      <c r="H32">
        <f t="shared" si="2"/>
        <v>713.4</v>
      </c>
      <c r="I32">
        <f t="shared" si="3"/>
        <v>165.06467187108919</v>
      </c>
      <c r="J32">
        <f t="shared" si="4"/>
        <v>64.184104257135047</v>
      </c>
      <c r="K32">
        <f t="shared" si="5"/>
        <v>713.17105530011474</v>
      </c>
    </row>
    <row r="33" spans="1:11" x14ac:dyDescent="0.3">
      <c r="A33">
        <v>31</v>
      </c>
      <c r="B33">
        <v>48</v>
      </c>
      <c r="C33">
        <v>436</v>
      </c>
      <c r="D33">
        <f t="shared" si="0"/>
        <v>0.220359474910341</v>
      </c>
      <c r="E33">
        <f t="shared" si="1"/>
        <v>96.076731060908671</v>
      </c>
      <c r="F33" s="3">
        <v>200000</v>
      </c>
      <c r="G33">
        <f>VLOOKUP('IAM_Mortality Rates 2006-08'!B34,'IAM_Mortality Rates 2006-08'!B33:C66,2)</f>
        <v>3.9830000000000004E-3</v>
      </c>
      <c r="H33">
        <f t="shared" si="2"/>
        <v>796.60000000000014</v>
      </c>
      <c r="I33">
        <f t="shared" si="3"/>
        <v>175.53835771357768</v>
      </c>
      <c r="J33">
        <f t="shared" si="4"/>
        <v>79.461626652669011</v>
      </c>
      <c r="K33">
        <f t="shared" si="5"/>
        <v>796.28350434104254</v>
      </c>
    </row>
    <row r="34" spans="1:11" x14ac:dyDescent="0.3">
      <c r="A34">
        <v>32</v>
      </c>
      <c r="B34">
        <v>49</v>
      </c>
      <c r="C34">
        <v>436</v>
      </c>
      <c r="D34">
        <f t="shared" si="0"/>
        <v>0.20986616658127716</v>
      </c>
      <c r="E34">
        <f t="shared" si="1"/>
        <v>91.501648629436843</v>
      </c>
      <c r="F34" s="3">
        <v>200000</v>
      </c>
      <c r="G34">
        <f>VLOOKUP('IAM_Mortality Rates 2006-08'!B35,'IAM_Mortality Rates 2006-08'!B34:C67,2)</f>
        <v>4.444E-3</v>
      </c>
      <c r="H34">
        <f t="shared" si="2"/>
        <v>888.8</v>
      </c>
      <c r="I34">
        <f t="shared" si="3"/>
        <v>186.52904885743914</v>
      </c>
      <c r="J34">
        <f t="shared" si="4"/>
        <v>95.027400228002293</v>
      </c>
      <c r="K34">
        <f t="shared" si="5"/>
        <v>888.37769823338681</v>
      </c>
    </row>
    <row r="35" spans="1:11" x14ac:dyDescent="0.3">
      <c r="A35">
        <v>33</v>
      </c>
      <c r="B35">
        <v>50</v>
      </c>
      <c r="C35">
        <v>436</v>
      </c>
      <c r="D35">
        <f>(1.05)^(-A35)</f>
        <v>0.19987253960121634</v>
      </c>
      <c r="E35">
        <f>C35*D35</f>
        <v>87.144427266130322</v>
      </c>
      <c r="F35" s="3">
        <v>200000</v>
      </c>
      <c r="G35">
        <f>VLOOKUP('IAM_Mortality Rates 2006-08'!B36,'IAM_Mortality Rates 2006-08'!B35:C68,2)</f>
        <v>4.9459999999999999E-3</v>
      </c>
      <c r="H35">
        <f t="shared" si="2"/>
        <v>989.19999999999993</v>
      </c>
      <c r="I35">
        <f t="shared" si="3"/>
        <v>197.71391617352319</v>
      </c>
      <c r="J35">
        <f>I35-E35</f>
        <v>110.56948890739287</v>
      </c>
      <c r="K35">
        <f t="shared" si="5"/>
        <v>988.65312330786412</v>
      </c>
    </row>
    <row r="36" spans="1:11" x14ac:dyDescent="0.3">
      <c r="A36">
        <v>34</v>
      </c>
      <c r="B36">
        <v>51</v>
      </c>
      <c r="C36">
        <v>436</v>
      </c>
      <c r="D36">
        <f t="shared" si="0"/>
        <v>0.19035479962020604</v>
      </c>
      <c r="E36">
        <f t="shared" ref="E36:E40" si="6">C36*D36</f>
        <v>82.99469263440983</v>
      </c>
      <c r="F36" s="3">
        <v>200000</v>
      </c>
      <c r="G36">
        <f>VLOOKUP('IAM_Mortality Rates 2006-08'!B37,'IAM_Mortality Rates 2006-08'!B36:C69,2)</f>
        <v>5.483E-3</v>
      </c>
      <c r="H36">
        <f t="shared" si="2"/>
        <v>1096.5999999999999</v>
      </c>
      <c r="I36">
        <f t="shared" si="3"/>
        <v>208.74307326351794</v>
      </c>
      <c r="J36">
        <f t="shared" si="4"/>
        <v>125.74838062910811</v>
      </c>
      <c r="K36">
        <f t="shared" si="5"/>
        <v>1095.9105216290106</v>
      </c>
    </row>
    <row r="37" spans="1:11" x14ac:dyDescent="0.3">
      <c r="A37">
        <v>35</v>
      </c>
      <c r="B37">
        <v>52</v>
      </c>
      <c r="C37">
        <v>436</v>
      </c>
      <c r="D37">
        <f t="shared" si="0"/>
        <v>0.18129028535257716</v>
      </c>
      <c r="E37">
        <f t="shared" si="6"/>
        <v>79.042564413723639</v>
      </c>
      <c r="F37" s="3">
        <v>200000</v>
      </c>
      <c r="G37">
        <f>VLOOKUP('IAM_Mortality Rates 2006-08'!B38,'IAM_Mortality Rates 2006-08'!B37:C70,2)</f>
        <v>6.051E-3</v>
      </c>
      <c r="H37">
        <f t="shared" si="2"/>
        <v>1210.2</v>
      </c>
      <c r="I37">
        <f t="shared" si="3"/>
        <v>219.39750333368889</v>
      </c>
      <c r="J37">
        <f t="shared" si="4"/>
        <v>140.35493891996526</v>
      </c>
      <c r="K37">
        <f t="shared" si="5"/>
        <v>1209.3507122645951</v>
      </c>
    </row>
    <row r="38" spans="1:11" x14ac:dyDescent="0.3">
      <c r="A38">
        <v>36</v>
      </c>
      <c r="B38">
        <v>53</v>
      </c>
      <c r="C38">
        <v>436</v>
      </c>
      <c r="D38">
        <f t="shared" si="0"/>
        <v>0.17265741462150208</v>
      </c>
      <c r="E38">
        <f t="shared" si="6"/>
        <v>75.278632774974909</v>
      </c>
      <c r="F38" s="3">
        <v>200000</v>
      </c>
      <c r="G38">
        <f>VLOOKUP('IAM_Mortality Rates 2006-08'!B39,'IAM_Mortality Rates 2006-08'!B38:C71,2)</f>
        <v>6.6429999999999996E-3</v>
      </c>
      <c r="H38">
        <f t="shared" si="2"/>
        <v>1328.6</v>
      </c>
      <c r="I38">
        <f t="shared" si="3"/>
        <v>229.39264106612765</v>
      </c>
      <c r="J38">
        <f t="shared" si="4"/>
        <v>154.11400829115274</v>
      </c>
      <c r="K38">
        <f t="shared" si="5"/>
        <v>1327.5762206429217</v>
      </c>
    </row>
    <row r="39" spans="1:11" x14ac:dyDescent="0.3">
      <c r="A39">
        <v>37</v>
      </c>
      <c r="B39">
        <v>54</v>
      </c>
      <c r="C39">
        <v>436</v>
      </c>
      <c r="D39">
        <f t="shared" si="0"/>
        <v>0.1644356329728591</v>
      </c>
      <c r="E39">
        <f t="shared" si="6"/>
        <v>71.693935976166571</v>
      </c>
      <c r="F39" s="3">
        <v>200000</v>
      </c>
      <c r="G39">
        <f>VLOOKUP('IAM_Mortality Rates 2006-08'!B40,'IAM_Mortality Rates 2006-08'!B39:C72,2)</f>
        <v>7.2560000000000003E-3</v>
      </c>
      <c r="H39">
        <f t="shared" si="2"/>
        <v>1451.2</v>
      </c>
      <c r="I39">
        <f t="shared" si="3"/>
        <v>238.62899057021312</v>
      </c>
      <c r="J39">
        <f t="shared" si="4"/>
        <v>166.93505459404656</v>
      </c>
      <c r="K39">
        <f t="shared" si="5"/>
        <v>1449.9887192438657</v>
      </c>
    </row>
    <row r="40" spans="1:11" x14ac:dyDescent="0.3">
      <c r="A40">
        <v>38</v>
      </c>
      <c r="B40">
        <v>55</v>
      </c>
      <c r="C40">
        <v>436</v>
      </c>
      <c r="D40">
        <f t="shared" si="0"/>
        <v>0.15660536473605632</v>
      </c>
      <c r="E40">
        <f t="shared" si="6"/>
        <v>68.279939024920552</v>
      </c>
      <c r="F40" s="3">
        <v>200000</v>
      </c>
      <c r="G40">
        <f>VLOOKUP('IAM_Mortality Rates 2006-08'!B41,'IAM_Mortality Rates 2006-08'!B40:C73,2)</f>
        <v>7.8879999999999992E-3</v>
      </c>
      <c r="H40">
        <f t="shared" si="2"/>
        <v>1577.6</v>
      </c>
      <c r="I40">
        <f t="shared" si="3"/>
        <v>247.06062340760244</v>
      </c>
      <c r="J40">
        <f t="shared" si="4"/>
        <v>178.7806843826819</v>
      </c>
      <c r="K40">
        <f t="shared" si="5"/>
        <v>1576.1897779615892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IAM_Mortality Rates 2006-08</vt:lpstr>
      <vt:lpstr>Reserve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GANGOTRIE GOSWAMI</dc:creator>
  <cp:lastModifiedBy>GANGOTRIE GOSWAMI</cp:lastModifiedBy>
  <dcterms:created xsi:type="dcterms:W3CDTF">2025-06-02T04:05:44Z</dcterms:created>
  <dcterms:modified xsi:type="dcterms:W3CDTF">2025-08-26T06:37:05Z</dcterms:modified>
</cp:coreProperties>
</file>